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6" yWindow="528" windowWidth="20376" windowHeight="11196"/>
  </bookViews>
  <sheets>
    <sheet name="Таблица 1" sheetId="2" r:id="rId1"/>
  </sheets>
  <definedNames>
    <definedName name="_xlnm._FilterDatabase" localSheetId="0" hidden="1">'Таблица 1'!$A$12:$Q$92</definedName>
    <definedName name="_xlnm.Print_Titles" localSheetId="0">'Таблица 1'!$9:$11</definedName>
    <definedName name="_xlnm.Print_Area" localSheetId="0">'Таблица 1'!$A$1:$P$92</definedName>
  </definedNames>
  <calcPr calcId="145621"/>
</workbook>
</file>

<file path=xl/calcChain.xml><?xml version="1.0" encoding="utf-8"?>
<calcChain xmlns="http://schemas.openxmlformats.org/spreadsheetml/2006/main">
  <c r="J83" i="2" l="1"/>
  <c r="I83" i="2"/>
  <c r="H83" i="2"/>
  <c r="G83" i="2"/>
  <c r="F83" i="2"/>
  <c r="D83" i="2"/>
  <c r="E85" i="2"/>
  <c r="E83" i="2" s="1"/>
  <c r="C85" i="2"/>
  <c r="C83" i="2" s="1"/>
  <c r="G53" i="2" l="1"/>
  <c r="J89" i="2" l="1"/>
  <c r="I89" i="2"/>
  <c r="H89" i="2"/>
  <c r="G89" i="2"/>
  <c r="F89" i="2"/>
  <c r="E89" i="2"/>
  <c r="D89" i="2"/>
  <c r="C89" i="2"/>
  <c r="J87" i="2"/>
  <c r="I87" i="2"/>
  <c r="H87" i="2"/>
  <c r="G87" i="2"/>
  <c r="F87" i="2"/>
  <c r="E87" i="2"/>
  <c r="D87" i="2"/>
  <c r="C87" i="2"/>
  <c r="J78" i="2"/>
  <c r="I78" i="2"/>
  <c r="H78" i="2"/>
  <c r="G78" i="2"/>
  <c r="F78" i="2"/>
  <c r="E78" i="2"/>
  <c r="D78" i="2"/>
  <c r="C78" i="2"/>
  <c r="J72" i="2"/>
  <c r="I72" i="2"/>
  <c r="H72" i="2"/>
  <c r="G72" i="2"/>
  <c r="F72" i="2"/>
  <c r="E72" i="2"/>
  <c r="D72" i="2"/>
  <c r="C72" i="2"/>
  <c r="J65" i="2"/>
  <c r="I65" i="2"/>
  <c r="H65" i="2"/>
  <c r="G65" i="2"/>
  <c r="F65" i="2"/>
  <c r="E65" i="2"/>
  <c r="D65" i="2"/>
  <c r="C65" i="2"/>
  <c r="J61" i="2"/>
  <c r="I61" i="2"/>
  <c r="H61" i="2"/>
  <c r="G61" i="2"/>
  <c r="F61" i="2"/>
  <c r="E61" i="2"/>
  <c r="D61" i="2"/>
  <c r="C61" i="2"/>
  <c r="J53" i="2"/>
  <c r="I53" i="2"/>
  <c r="H53" i="2"/>
  <c r="F53" i="2"/>
  <c r="E53" i="2"/>
  <c r="D53" i="2"/>
  <c r="C53" i="2"/>
  <c r="J47" i="2"/>
  <c r="I47" i="2"/>
  <c r="H47" i="2"/>
  <c r="G47" i="2"/>
  <c r="F47" i="2"/>
  <c r="E47" i="2"/>
  <c r="D47" i="2"/>
  <c r="C47" i="2"/>
  <c r="J42" i="2"/>
  <c r="I42" i="2"/>
  <c r="H42" i="2"/>
  <c r="G42" i="2"/>
  <c r="F42" i="2"/>
  <c r="E42" i="2"/>
  <c r="D42" i="2"/>
  <c r="C42" i="2"/>
  <c r="J33" i="2"/>
  <c r="I33" i="2"/>
  <c r="H33" i="2"/>
  <c r="G33" i="2"/>
  <c r="F33" i="2"/>
  <c r="E33" i="2"/>
  <c r="D33" i="2"/>
  <c r="C33" i="2"/>
  <c r="J27" i="2"/>
  <c r="I27" i="2"/>
  <c r="H27" i="2"/>
  <c r="G27" i="2"/>
  <c r="F27" i="2"/>
  <c r="E27" i="2"/>
  <c r="D27" i="2"/>
  <c r="C27" i="2"/>
  <c r="J23" i="2"/>
  <c r="I23" i="2"/>
  <c r="H23" i="2"/>
  <c r="G23" i="2"/>
  <c r="F23" i="2"/>
  <c r="E23" i="2"/>
  <c r="D23" i="2"/>
  <c r="C23" i="2"/>
  <c r="J13" i="2"/>
  <c r="I13" i="2"/>
  <c r="H13" i="2"/>
  <c r="G13" i="2"/>
  <c r="F13" i="2"/>
  <c r="E13" i="2"/>
  <c r="D13" i="2"/>
  <c r="C13" i="2"/>
  <c r="H12" i="2" l="1"/>
  <c r="J12" i="2"/>
  <c r="I12" i="2"/>
  <c r="G12" i="2"/>
  <c r="D12" i="2"/>
  <c r="C12" i="2"/>
  <c r="E12" i="2"/>
  <c r="F12" i="2"/>
</calcChain>
</file>

<file path=xl/sharedStrings.xml><?xml version="1.0" encoding="utf-8"?>
<sst xmlns="http://schemas.openxmlformats.org/spreadsheetml/2006/main" count="229" uniqueCount="183">
  <si>
    <t>Показатели исполнения бюджетов Забайкальского края по разделам и подразделам классификации расходов бюджетов</t>
  </si>
  <si>
    <t>на  1 июля 2017 г.</t>
  </si>
  <si>
    <t>Наименование финансового органа</t>
  </si>
  <si>
    <t>Министерство финансов Забайкальского края</t>
  </si>
  <si>
    <t>Наименование бюджета</t>
  </si>
  <si>
    <t xml:space="preserve">91 - Забайкальский край                                                                                                                                                                                                                                   </t>
  </si>
  <si>
    <t>Периодичность: квартальная</t>
  </si>
  <si>
    <t>Единица измерения:  тыс. рублей</t>
  </si>
  <si>
    <t>ПОКАЗАТЕЛИ</t>
  </si>
  <si>
    <t>Раздел, подраздел</t>
  </si>
  <si>
    <t>2016 год</t>
  </si>
  <si>
    <t>Темп роста исполнено к соответствующему периоду прошлого года, %</t>
  </si>
  <si>
    <t>Исполнено к уточненному плану, %</t>
  </si>
  <si>
    <t>Отклонение исполнено к соответствующему периоду прошлого года, тыс. руб.</t>
  </si>
  <si>
    <t>консолидированный бюджет субъекта РФ</t>
  </si>
  <si>
    <t>в т.ч. бюджет субъекта</t>
  </si>
  <si>
    <t>ИТОГО  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</si>
  <si>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</si>
  <si>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</si>
  <si>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</si>
  <si>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</si>
  <si>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</si>
  <si>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</si>
  <si>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</si>
  <si>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</si>
  <si>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</si>
  <si>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</si>
  <si>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</si>
  <si>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</si>
  <si>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</si>
  <si>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</si>
  <si>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</si>
  <si>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</si>
  <si>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</si>
  <si>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</si>
  <si>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</si>
  <si>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</si>
  <si>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</si>
  <si>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</si>
  <si>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</si>
  <si>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</si>
  <si>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</si>
  <si>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</si>
  <si>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</si>
  <si>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</si>
  <si>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</si>
  <si>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</si>
  <si>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</si>
  <si>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</si>
  <si>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</si>
  <si>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</si>
  <si>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</si>
  <si>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</si>
  <si>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</si>
  <si>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</si>
  <si>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</si>
  <si>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</si>
  <si>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</si>
  <si>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</si>
  <si>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</si>
  <si>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</si>
  <si>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</si>
  <si>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</si>
  <si>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</si>
  <si>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</si>
  <si>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</si>
  <si>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</si>
  <si>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</si>
  <si>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</si>
  <si>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</si>
  <si>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</si>
  <si>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</si>
  <si>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</si>
  <si>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</si>
  <si>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</si>
  <si>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</si>
  <si>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</si>
  <si>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</si>
  <si>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</si>
  <si>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</si>
  <si>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</si>
  <si>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</si>
  <si>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</si>
  <si>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</si>
  <si>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</si>
  <si>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</si>
  <si>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</si>
  <si>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</si>
  <si>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</si>
  <si>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</si>
  <si>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</si>
  <si>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</si>
  <si>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</si>
  <si>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</si>
  <si>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</si>
  <si>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</si>
  <si>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</si>
  <si>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</si>
  <si>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</si>
  <si>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</si>
  <si>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</si>
  <si>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</si>
  <si>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</si>
  <si>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</si>
  <si>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</si>
  <si>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</si>
  <si>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</si>
  <si>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</si>
  <si>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</si>
  <si>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</si>
  <si>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</si>
  <si>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</si>
  <si>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</si>
  <si>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</si>
  <si>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</si>
  <si>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</si>
  <si>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</si>
  <si>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</si>
  <si>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</si>
  <si>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</si>
  <si>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</si>
  <si>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</si>
  <si>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</si>
  <si>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</si>
  <si>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</si>
  <si>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</si>
  <si>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</si>
  <si>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</si>
  <si>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</si>
  <si>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</si>
  <si>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</si>
  <si>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</si>
  <si>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</si>
  <si>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</si>
  <si>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</si>
  <si>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</si>
  <si>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</si>
  <si>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</si>
  <si>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</si>
  <si>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</si>
  <si>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</si>
  <si>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</si>
  <si>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</si>
  <si>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</si>
  <si>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</si>
  <si>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</si>
  <si>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</si>
  <si>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</si>
  <si>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</si>
  <si>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</si>
  <si>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</si>
  <si>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</si>
  <si>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</si>
  <si>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</si>
  <si>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</si>
  <si>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</si>
  <si>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</si>
  <si>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</si>
  <si>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</si>
  <si>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</si>
  <si>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</si>
  <si>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</si>
  <si>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</si>
  <si>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</si>
  <si>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</si>
  <si>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</si>
  <si>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</si>
  <si>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</si>
  <si>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</si>
  <si>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</si>
  <si>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</si>
  <si>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2017 год</t>
  </si>
  <si>
    <t>1204</t>
  </si>
  <si>
    <t>Другие вопросы в области средств массовой информации</t>
  </si>
  <si>
    <t>0703</t>
  </si>
  <si>
    <t>Дополнительное образование детей</t>
  </si>
  <si>
    <t>Уточненный план на отчетную дату отчетного года</t>
  </si>
  <si>
    <t>Исполнено на отчетную дату отчетного года</t>
  </si>
  <si>
    <t>Уточненный план на отчетную дату текущего года</t>
  </si>
  <si>
    <t>Исполнено на отчетную дату текущего года</t>
  </si>
  <si>
    <t>-</t>
  </si>
  <si>
    <t>МЕЖБЮДЖЕТНЫЕ ТРАНСФЕРТЫ ОБЩЕГО ХАРАКТЕРА БЮДЖЕТАМ БЮДЖЕТНОЙ СИСТЕМЫ РОССИЙСКОЙ ФЕДЕРАЦИИ</t>
  </si>
  <si>
    <t>Молодежная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</si>
</sst>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b/>
      <sz val="11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Times New Roman"/>
    </font>
    <font>
      <u/>
      <sz val="11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rgb="FFC0FFFF"/>
      </patternFill>
    </fill>
    <fill>
      <patternFill patternType="solid">
        <fgColor rgb="FFCCCCCC"/>
      </patternFill>
    </fill>
    <fill>
      <patternFill patternType="solid">
        <fgColor rgb="FFC0FFFF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1" fillId="0" borderId="1">
      <alignment horizontal="center" vertical="center" wrapText="1"/>
    </xf>
    <xf numFmtId="0" fontId="2" fillId="0" borderId="1"/>
    <xf numFmtId="0" fontId="3" fillId="0" borderId="1">
      <alignment horizontal="center" wrapText="1"/>
    </xf>
    <xf numFmtId="0" fontId="3" fillId="0" borderId="1">
      <alignment wrapText="1"/>
    </xf>
    <xf numFmtId="0" fontId="4" fillId="0" borderId="1">
      <alignment wrapText="1"/>
    </xf>
    <xf numFmtId="0" fontId="3" fillId="0" borderId="1"/>
    <xf numFmtId="0" fontId="3" fillId="0" borderId="2"/>
    <xf numFmtId="0" fontId="5" fillId="2" borderId="3">
      <alignment horizontal="center" vertical="center"/>
    </xf>
    <xf numFmtId="0" fontId="5" fillId="2" borderId="3">
      <alignment horizontal="center" vertical="center" wrapText="1"/>
    </xf>
    <xf numFmtId="0" fontId="5" fillId="2" borderId="3">
      <alignment horizontal="center"/>
    </xf>
    <xf numFmtId="0" fontId="2" fillId="0" borderId="4"/>
    <xf numFmtId="0" fontId="6" fillId="2" borderId="3">
      <alignment horizontal="center" vertical="center" wrapText="1"/>
    </xf>
    <xf numFmtId="0" fontId="6" fillId="2" borderId="3">
      <alignment horizontal="center" vertical="center" wrapText="1"/>
    </xf>
    <xf numFmtId="49" fontId="5" fillId="3" borderId="3">
      <alignment horizontal="left" vertical="center" wrapText="1"/>
    </xf>
    <xf numFmtId="49" fontId="5" fillId="3" borderId="3">
      <alignment horizontal="center" vertical="center"/>
    </xf>
    <xf numFmtId="164" fontId="5" fillId="3" borderId="3">
      <alignment horizontal="right" vertical="center"/>
    </xf>
    <xf numFmtId="49" fontId="5" fillId="3" borderId="3">
      <alignment horizontal="right" vertical="center"/>
    </xf>
    <xf numFmtId="0" fontId="7" fillId="0" borderId="4">
      <alignment wrapText="1"/>
    </xf>
    <xf numFmtId="49" fontId="5" fillId="0" borderId="3">
      <alignment horizontal="left" vertical="center" wrapText="1"/>
    </xf>
    <xf numFmtId="49" fontId="5" fillId="0" borderId="3">
      <alignment horizontal="center" vertical="center"/>
    </xf>
    <xf numFmtId="164" fontId="5" fillId="0" borderId="3">
      <alignment horizontal="right" vertical="center"/>
    </xf>
    <xf numFmtId="49" fontId="5" fillId="0" borderId="3">
      <alignment horizontal="right" vertical="center"/>
    </xf>
    <xf numFmtId="49" fontId="6" fillId="0" borderId="3">
      <alignment horizontal="left" vertical="center" wrapText="1"/>
    </xf>
    <xf numFmtId="49" fontId="6" fillId="0" borderId="3">
      <alignment horizontal="center" vertical="center"/>
    </xf>
    <xf numFmtId="164" fontId="6" fillId="0" borderId="3">
      <alignment horizontal="right" vertical="center"/>
    </xf>
    <xf numFmtId="49" fontId="6" fillId="0" borderId="3">
      <alignment horizontal="right" vertical="center"/>
    </xf>
    <xf numFmtId="0" fontId="3" fillId="0" borderId="5"/>
    <xf numFmtId="0" fontId="8" fillId="0" borderId="5">
      <alignment vertical="center"/>
    </xf>
    <xf numFmtId="0" fontId="8" fillId="0" borderId="6">
      <alignment vertical="center"/>
    </xf>
    <xf numFmtId="0" fontId="9" fillId="0" borderId="4"/>
    <xf numFmtId="0" fontId="4" fillId="0" borderId="1">
      <alignment horizontal="center" wrapText="1"/>
    </xf>
    <xf numFmtId="0" fontId="10" fillId="0" borderId="0"/>
    <xf numFmtId="0" fontId="10" fillId="0" borderId="0"/>
    <xf numFmtId="0" fontId="10" fillId="0" borderId="0"/>
    <xf numFmtId="0" fontId="7" fillId="0" borderId="1"/>
    <xf numFmtId="0" fontId="7" fillId="0" borderId="1"/>
    <xf numFmtId="0" fontId="3" fillId="4" borderId="1"/>
    <xf numFmtId="0" fontId="7" fillId="0" borderId="4"/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1" xfId="6" applyNumberFormat="1" applyProtection="1"/>
    <xf numFmtId="0" fontId="3" fillId="0" borderId="2" xfId="7" applyNumberFormat="1" applyProtection="1"/>
    <xf numFmtId="0" fontId="2" fillId="0" borderId="4" xfId="11" applyNumberFormat="1" applyProtection="1"/>
    <xf numFmtId="0" fontId="6" fillId="2" borderId="3" xfId="13" applyNumberFormat="1" applyProtection="1">
      <alignment horizontal="center" vertical="center" wrapText="1"/>
    </xf>
    <xf numFmtId="49" fontId="5" fillId="3" borderId="3" xfId="15" applyNumberFormat="1" applyProtection="1">
      <alignment horizontal="center" vertical="center"/>
    </xf>
    <xf numFmtId="0" fontId="7" fillId="0" borderId="4" xfId="18" applyNumberFormat="1" applyProtection="1">
      <alignment wrapText="1"/>
    </xf>
    <xf numFmtId="164" fontId="5" fillId="0" borderId="3" xfId="21" applyNumberFormat="1" applyProtection="1">
      <alignment horizontal="right" vertical="center"/>
    </xf>
    <xf numFmtId="164" fontId="6" fillId="0" borderId="3" xfId="25" applyNumberFormat="1" applyProtection="1">
      <alignment horizontal="right" vertical="center"/>
    </xf>
    <xf numFmtId="0" fontId="3" fillId="0" borderId="5" xfId="27" applyNumberFormat="1" applyProtection="1"/>
    <xf numFmtId="0" fontId="8" fillId="0" borderId="5" xfId="28" applyNumberFormat="1" applyProtection="1">
      <alignment vertical="center"/>
    </xf>
    <xf numFmtId="0" fontId="8" fillId="0" borderId="6" xfId="29" applyNumberFormat="1" applyProtection="1">
      <alignment vertical="center"/>
    </xf>
    <xf numFmtId="0" fontId="9" fillId="0" borderId="4" xfId="30" applyNumberFormat="1" applyProtection="1"/>
    <xf numFmtId="9" fontId="5" fillId="0" borderId="3" xfId="22" applyNumberFormat="1" applyProtection="1">
      <alignment horizontal="right" vertical="center"/>
    </xf>
    <xf numFmtId="9" fontId="6" fillId="0" borderId="3" xfId="26" applyNumberFormat="1" applyProtection="1">
      <alignment horizontal="right" vertical="center"/>
    </xf>
    <xf numFmtId="9" fontId="11" fillId="0" borderId="3" xfId="26" applyNumberFormat="1" applyFont="1" applyProtection="1">
      <alignment horizontal="right" vertical="center"/>
    </xf>
    <xf numFmtId="49" fontId="5" fillId="0" borderId="3" xfId="19" applyNumberFormat="1" applyFill="1" applyProtection="1">
      <alignment horizontal="left" vertical="center" wrapText="1"/>
    </xf>
    <xf numFmtId="49" fontId="5" fillId="0" borderId="3" xfId="20" applyNumberFormat="1" applyFill="1" applyProtection="1">
      <alignment horizontal="center" vertical="center"/>
    </xf>
    <xf numFmtId="164" fontId="5" fillId="0" borderId="3" xfId="21" applyNumberFormat="1" applyFill="1" applyProtection="1">
      <alignment horizontal="right" vertical="center"/>
    </xf>
    <xf numFmtId="49" fontId="6" fillId="0" borderId="3" xfId="23" applyNumberFormat="1" applyFill="1" applyProtection="1">
      <alignment horizontal="left" vertical="center" wrapText="1"/>
    </xf>
    <xf numFmtId="49" fontId="6" fillId="0" borderId="3" xfId="24" applyNumberFormat="1" applyFill="1" applyProtection="1">
      <alignment horizontal="center" vertical="center"/>
    </xf>
    <xf numFmtId="164" fontId="6" fillId="0" borderId="3" xfId="25" applyNumberFormat="1" applyFill="1" applyProtection="1">
      <alignment horizontal="right" vertical="center"/>
    </xf>
    <xf numFmtId="49" fontId="5" fillId="5" borderId="3" xfId="14" applyNumberFormat="1" applyFill="1" applyProtection="1">
      <alignment horizontal="left" vertical="center" wrapText="1"/>
    </xf>
    <xf numFmtId="164" fontId="5" fillId="5" borderId="3" xfId="16" applyNumberFormat="1" applyFill="1" applyProtection="1">
      <alignment horizontal="right" vertical="center"/>
    </xf>
    <xf numFmtId="9" fontId="5" fillId="5" borderId="3" xfId="17" applyNumberFormat="1" applyFill="1" applyProtection="1">
      <alignment horizontal="right" vertical="center"/>
    </xf>
    <xf numFmtId="9" fontId="12" fillId="5" borderId="3" xfId="17" applyNumberFormat="1" applyFont="1" applyFill="1" applyProtection="1">
      <alignment horizontal="right" vertical="center"/>
    </xf>
    <xf numFmtId="0" fontId="1" fillId="0" borderId="1" xfId="1" applyNumberFormat="1" applyProtection="1">
      <alignment horizontal="center" vertical="center" wrapText="1"/>
    </xf>
    <xf numFmtId="0" fontId="1" fillId="0" borderId="1" xfId="1" applyProtection="1">
      <alignment horizontal="center" vertical="center" wrapText="1"/>
      <protection locked="0"/>
    </xf>
    <xf numFmtId="0" fontId="3" fillId="0" borderId="1" xfId="3" applyNumberFormat="1" applyProtection="1">
      <alignment horizontal="center" wrapText="1"/>
    </xf>
    <xf numFmtId="0" fontId="3" fillId="0" borderId="1" xfId="3" applyProtection="1">
      <alignment horizontal="center" wrapText="1"/>
      <protection locked="0"/>
    </xf>
    <xf numFmtId="0" fontId="3" fillId="0" borderId="1" xfId="4" applyNumberFormat="1" applyProtection="1">
      <alignment wrapText="1"/>
    </xf>
    <xf numFmtId="0" fontId="3" fillId="0" borderId="1" xfId="4" applyProtection="1">
      <alignment wrapText="1"/>
      <protection locked="0"/>
    </xf>
    <xf numFmtId="0" fontId="4" fillId="0" borderId="1" xfId="5" applyNumberFormat="1" applyProtection="1">
      <alignment wrapText="1"/>
    </xf>
    <xf numFmtId="0" fontId="4" fillId="0" borderId="1" xfId="5" applyProtection="1">
      <alignment wrapText="1"/>
      <protection locked="0"/>
    </xf>
    <xf numFmtId="0" fontId="5" fillId="2" borderId="3" xfId="8" applyNumberFormat="1" applyProtection="1">
      <alignment horizontal="center" vertical="center"/>
    </xf>
    <xf numFmtId="0" fontId="5" fillId="2" borderId="3" xfId="8" applyProtection="1">
      <alignment horizontal="center" vertical="center"/>
      <protection locked="0"/>
    </xf>
    <xf numFmtId="0" fontId="5" fillId="2" borderId="3" xfId="9" applyNumberFormat="1" applyProtection="1">
      <alignment horizontal="center" vertical="center" wrapText="1"/>
    </xf>
    <xf numFmtId="0" fontId="5" fillId="2" borderId="3" xfId="9" applyProtection="1">
      <alignment horizontal="center" vertical="center" wrapText="1"/>
      <protection locked="0"/>
    </xf>
    <xf numFmtId="0" fontId="5" fillId="2" borderId="3" xfId="10" applyNumberFormat="1" applyProtection="1">
      <alignment horizontal="center"/>
    </xf>
    <xf numFmtId="0" fontId="5" fillId="2" borderId="3" xfId="10" applyProtection="1">
      <alignment horizontal="center"/>
      <protection locked="0"/>
    </xf>
    <xf numFmtId="0" fontId="6" fillId="2" borderId="3" xfId="12" applyNumberFormat="1" applyProtection="1">
      <alignment horizontal="center" vertical="center" wrapText="1"/>
    </xf>
    <xf numFmtId="0" fontId="6" fillId="2" borderId="3" xfId="12" applyProtection="1">
      <alignment horizontal="center" vertical="center" wrapText="1"/>
      <protection locked="0"/>
    </xf>
    <xf numFmtId="0" fontId="4" fillId="0" borderId="1" xfId="31" applyNumberFormat="1" applyProtection="1">
      <alignment horizontal="center" wrapText="1"/>
    </xf>
    <xf numFmtId="0" fontId="4" fillId="0" borderId="1" xfId="31" applyProtection="1">
      <alignment horizontal="center" wrapText="1"/>
      <protection locked="0"/>
    </xf>
  </cellXfs>
  <cellStyles count="39">
    <cellStyle name="br" xfId="34"/>
    <cellStyle name="col" xfId="33"/>
    <cellStyle name="st37" xfId="18"/>
    <cellStyle name="style0" xfId="35"/>
    <cellStyle name="td" xfId="36"/>
    <cellStyle name="tr" xfId="32"/>
    <cellStyle name="xl21" xfId="37"/>
    <cellStyle name="xl22" xfId="1"/>
    <cellStyle name="xl23" xfId="3"/>
    <cellStyle name="xl24" xfId="4"/>
    <cellStyle name="xl25" xfId="7"/>
    <cellStyle name="xl26" xfId="8"/>
    <cellStyle name="xl27" xfId="14"/>
    <cellStyle name="xl28" xfId="19"/>
    <cellStyle name="xl29" xfId="23"/>
    <cellStyle name="xl30" xfId="27"/>
    <cellStyle name="xl31" xfId="6"/>
    <cellStyle name="xl32" xfId="9"/>
    <cellStyle name="xl33" xfId="15"/>
    <cellStyle name="xl34" xfId="20"/>
    <cellStyle name="xl35" xfId="24"/>
    <cellStyle name="xl36" xfId="10"/>
    <cellStyle name="xl37" xfId="12"/>
    <cellStyle name="xl38" xfId="13"/>
    <cellStyle name="xl39" xfId="16"/>
    <cellStyle name="xl40" xfId="21"/>
    <cellStyle name="xl41" xfId="25"/>
    <cellStyle name="xl42" xfId="28"/>
    <cellStyle name="xl43" xfId="5"/>
    <cellStyle name="xl44" xfId="31"/>
    <cellStyle name="xl45" xfId="17"/>
    <cellStyle name="xl46" xfId="22"/>
    <cellStyle name="xl47" xfId="26"/>
    <cellStyle name="xl48" xfId="29"/>
    <cellStyle name="xl49" xfId="2"/>
    <cellStyle name="xl50" xfId="11"/>
    <cellStyle name="xl51" xfId="38"/>
    <cellStyle name="xl52" xfId="30"/>
    <cellStyle name="Обычный" xfId="0" builtinId="0"/>
  </cellStyles>
  <dxfs count="0"/>
  <tableStyles count="0"/>
  <colors>
    <mruColors>
      <color rgb="FFC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view="pageBreakPreview" zoomScale="60" zoomScaleNormal="100" workbookViewId="0">
      <selection activeCell="A9" sqref="A9:A11"/>
    </sheetView>
  </sheetViews>
  <sheetFormatPr defaultColWidth="9.109375" defaultRowHeight="14.4" x14ac:dyDescent="0.3"/>
  <cols>
    <col min="1" max="1" width="44.109375" style="1" customWidth="1"/>
    <col min="2" max="2" width="9.5546875" style="1" customWidth="1"/>
    <col min="3" max="3" width="17.33203125" style="1" customWidth="1"/>
    <col min="4" max="4" width="13.6640625" style="1" customWidth="1"/>
    <col min="5" max="5" width="17.33203125" style="1" customWidth="1"/>
    <col min="6" max="6" width="12.6640625" style="1" customWidth="1"/>
    <col min="7" max="7" width="17.6640625" style="1" customWidth="1"/>
    <col min="8" max="8" width="13.109375" style="1" customWidth="1"/>
    <col min="9" max="9" width="16.6640625" style="1" customWidth="1"/>
    <col min="10" max="10" width="13.6640625" style="1" customWidth="1"/>
    <col min="11" max="11" width="17" style="1" customWidth="1"/>
    <col min="12" max="12" width="12.88671875" style="1" customWidth="1"/>
    <col min="13" max="13" width="17.44140625" style="1" customWidth="1"/>
    <col min="14" max="14" width="13.109375" style="1" customWidth="1"/>
    <col min="15" max="15" width="17.5546875" style="1" customWidth="1"/>
    <col min="16" max="16" width="13.44140625" style="1" customWidth="1"/>
    <col min="17" max="17" width="9.5546875" style="1" customWidth="1"/>
    <col min="18" max="16384" width="9.109375" style="1"/>
  </cols>
  <sheetData>
    <row r="1" spans="1:17" ht="15" customHeigh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"/>
    </row>
    <row r="2" spans="1:17" ht="1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</row>
    <row r="3" spans="1:17" ht="15" customHeight="1" x14ac:dyDescent="0.3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"/>
    </row>
    <row r="4" spans="1:17" ht="15.15" customHeight="1" x14ac:dyDescent="0.3">
      <c r="A4" s="32" t="s">
        <v>2</v>
      </c>
      <c r="B4" s="33"/>
      <c r="C4" s="33"/>
      <c r="D4" s="33"/>
      <c r="E4" s="34" t="s">
        <v>3</v>
      </c>
      <c r="F4" s="35"/>
      <c r="G4" s="35"/>
      <c r="H4" s="35"/>
      <c r="I4" s="3"/>
      <c r="J4" s="3"/>
      <c r="K4" s="3"/>
      <c r="L4" s="3"/>
      <c r="M4" s="3"/>
      <c r="N4" s="3"/>
      <c r="O4" s="3"/>
      <c r="P4" s="3"/>
      <c r="Q4" s="2"/>
    </row>
    <row r="5" spans="1:17" ht="15.15" customHeight="1" x14ac:dyDescent="0.3">
      <c r="A5" s="32" t="s">
        <v>4</v>
      </c>
      <c r="B5" s="33"/>
      <c r="C5" s="33"/>
      <c r="D5" s="33"/>
      <c r="E5" s="34" t="s">
        <v>5</v>
      </c>
      <c r="F5" s="35"/>
      <c r="G5" s="35"/>
      <c r="H5" s="35"/>
      <c r="I5" s="3"/>
      <c r="J5" s="3"/>
      <c r="K5" s="3"/>
      <c r="L5" s="3"/>
      <c r="M5" s="3"/>
      <c r="N5" s="3"/>
      <c r="O5" s="3"/>
      <c r="P5" s="3"/>
      <c r="Q5" s="2"/>
    </row>
    <row r="6" spans="1:17" ht="15" customHeight="1" x14ac:dyDescent="0.3">
      <c r="A6" s="32" t="s">
        <v>6</v>
      </c>
      <c r="B6" s="33"/>
      <c r="C6" s="33"/>
      <c r="D6" s="3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</row>
    <row r="7" spans="1:17" ht="15" customHeight="1" x14ac:dyDescent="0.3">
      <c r="A7" s="32" t="s">
        <v>7</v>
      </c>
      <c r="B7" s="33"/>
      <c r="C7" s="33"/>
      <c r="D7" s="3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7" ht="14.1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/>
    </row>
    <row r="9" spans="1:17" ht="14.1" customHeight="1" x14ac:dyDescent="0.3">
      <c r="A9" s="36" t="s">
        <v>8</v>
      </c>
      <c r="B9" s="38" t="s">
        <v>9</v>
      </c>
      <c r="C9" s="40" t="s">
        <v>10</v>
      </c>
      <c r="D9" s="41"/>
      <c r="E9" s="41"/>
      <c r="F9" s="41"/>
      <c r="G9" s="40" t="s">
        <v>171</v>
      </c>
      <c r="H9" s="41"/>
      <c r="I9" s="41"/>
      <c r="J9" s="41"/>
      <c r="K9" s="41"/>
      <c r="L9" s="41"/>
      <c r="M9" s="41"/>
      <c r="N9" s="41"/>
      <c r="O9" s="41"/>
      <c r="P9" s="41"/>
      <c r="Q9" s="5"/>
    </row>
    <row r="10" spans="1:17" ht="36" customHeight="1" x14ac:dyDescent="0.3">
      <c r="A10" s="37"/>
      <c r="B10" s="39"/>
      <c r="C10" s="42" t="s">
        <v>176</v>
      </c>
      <c r="D10" s="43"/>
      <c r="E10" s="42" t="s">
        <v>177</v>
      </c>
      <c r="F10" s="43"/>
      <c r="G10" s="42" t="s">
        <v>178</v>
      </c>
      <c r="H10" s="43"/>
      <c r="I10" s="42" t="s">
        <v>179</v>
      </c>
      <c r="J10" s="43"/>
      <c r="K10" s="42" t="s">
        <v>11</v>
      </c>
      <c r="L10" s="43"/>
      <c r="M10" s="42" t="s">
        <v>12</v>
      </c>
      <c r="N10" s="43"/>
      <c r="O10" s="42" t="s">
        <v>13</v>
      </c>
      <c r="P10" s="43"/>
      <c r="Q10" s="5"/>
    </row>
    <row r="11" spans="1:17" ht="23.25" customHeight="1" x14ac:dyDescent="0.3">
      <c r="A11" s="37"/>
      <c r="B11" s="39"/>
      <c r="C11" s="6" t="s">
        <v>14</v>
      </c>
      <c r="D11" s="6" t="s">
        <v>15</v>
      </c>
      <c r="E11" s="6" t="s">
        <v>14</v>
      </c>
      <c r="F11" s="6" t="s">
        <v>15</v>
      </c>
      <c r="G11" s="6" t="s">
        <v>14</v>
      </c>
      <c r="H11" s="6" t="s">
        <v>15</v>
      </c>
      <c r="I11" s="6" t="s">
        <v>14</v>
      </c>
      <c r="J11" s="6" t="s">
        <v>15</v>
      </c>
      <c r="K11" s="6" t="s">
        <v>14</v>
      </c>
      <c r="L11" s="6" t="s">
        <v>15</v>
      </c>
      <c r="M11" s="6" t="s">
        <v>14</v>
      </c>
      <c r="N11" s="6" t="s">
        <v>15</v>
      </c>
      <c r="O11" s="6" t="s">
        <v>14</v>
      </c>
      <c r="P11" s="6" t="s">
        <v>15</v>
      </c>
      <c r="Q11" s="5"/>
    </row>
    <row r="12" spans="1:17" ht="15" customHeight="1" x14ac:dyDescent="0.3">
      <c r="A12" s="24" t="s">
        <v>16</v>
      </c>
      <c r="B12" s="7"/>
      <c r="C12" s="25">
        <f t="shared" ref="C12:J12" si="0">C13+C23+C27+C33+C42+C47+C53+C61+C65+C72+C78+C83+C87+C89</f>
        <v>48903026</v>
      </c>
      <c r="D12" s="25">
        <f t="shared" si="0"/>
        <v>40161979.399999999</v>
      </c>
      <c r="E12" s="25">
        <f t="shared" si="0"/>
        <v>27655359.100000005</v>
      </c>
      <c r="F12" s="25">
        <f t="shared" si="0"/>
        <v>23882055.699999999</v>
      </c>
      <c r="G12" s="25">
        <f t="shared" si="0"/>
        <v>58539917.899999991</v>
      </c>
      <c r="H12" s="25">
        <f t="shared" si="0"/>
        <v>49303198.100000009</v>
      </c>
      <c r="I12" s="25">
        <f t="shared" si="0"/>
        <v>29810948.200000003</v>
      </c>
      <c r="J12" s="25">
        <f t="shared" si="0"/>
        <v>26254384.5</v>
      </c>
      <c r="K12" s="26">
        <v>1.077944715604868</v>
      </c>
      <c r="L12" s="26">
        <v>1.0993352008638018</v>
      </c>
      <c r="M12" s="27">
        <v>0.50924137356878674</v>
      </c>
      <c r="N12" s="26">
        <v>0.53250875220607641</v>
      </c>
      <c r="O12" s="25">
        <v>2155589.0999999978</v>
      </c>
      <c r="P12" s="25">
        <v>2372328.8000000007</v>
      </c>
      <c r="Q12" s="8"/>
    </row>
    <row r="13" spans="1:17" ht="15" customHeight="1" x14ac:dyDescent="0.3">
      <c r="A13" s="18" t="s">
        <v>17</v>
      </c>
      <c r="B13" s="19" t="s">
        <v>18</v>
      </c>
      <c r="C13" s="20">
        <f t="shared" ref="C13:J13" si="1">SUM(C14:C22)</f>
        <v>4795661.8</v>
      </c>
      <c r="D13" s="20">
        <f t="shared" si="1"/>
        <v>1853079.5</v>
      </c>
      <c r="E13" s="20">
        <f t="shared" si="1"/>
        <v>2252413.7000000002</v>
      </c>
      <c r="F13" s="20">
        <f t="shared" si="1"/>
        <v>842236.7</v>
      </c>
      <c r="G13" s="20">
        <f t="shared" si="1"/>
        <v>5388301.8000000007</v>
      </c>
      <c r="H13" s="20">
        <f t="shared" si="1"/>
        <v>2530822.6</v>
      </c>
      <c r="I13" s="20">
        <f t="shared" si="1"/>
        <v>2418656</v>
      </c>
      <c r="J13" s="20">
        <f t="shared" si="1"/>
        <v>980162.09999999986</v>
      </c>
      <c r="K13" s="15">
        <v>1.0738062905584351</v>
      </c>
      <c r="L13" s="15">
        <v>1.1637608525014405</v>
      </c>
      <c r="M13" s="15">
        <v>0.44887166490934111</v>
      </c>
      <c r="N13" s="15">
        <v>0.38728992699843912</v>
      </c>
      <c r="O13" s="9">
        <v>166242.29999999981</v>
      </c>
      <c r="P13" s="9">
        <v>137925.39999999991</v>
      </c>
      <c r="Q13" s="8"/>
    </row>
    <row r="14" spans="1:17" ht="25.5" customHeight="1" x14ac:dyDescent="0.3">
      <c r="A14" s="21" t="s">
        <v>19</v>
      </c>
      <c r="B14" s="22" t="s">
        <v>20</v>
      </c>
      <c r="C14" s="23">
        <v>211140.5</v>
      </c>
      <c r="D14" s="23">
        <v>3819.1</v>
      </c>
      <c r="E14" s="23">
        <v>107192.9</v>
      </c>
      <c r="F14" s="23">
        <v>2531.9</v>
      </c>
      <c r="G14" s="23">
        <v>220442</v>
      </c>
      <c r="H14" s="23">
        <v>3335.2</v>
      </c>
      <c r="I14" s="23">
        <v>113471.4</v>
      </c>
      <c r="J14" s="23">
        <v>1554</v>
      </c>
      <c r="K14" s="16">
        <v>1.0585719763155956</v>
      </c>
      <c r="L14" s="16">
        <v>0.61376831628421347</v>
      </c>
      <c r="M14" s="16">
        <v>0.51474492156667062</v>
      </c>
      <c r="N14" s="16">
        <v>0.46593907411849367</v>
      </c>
      <c r="O14" s="10">
        <v>6278.5</v>
      </c>
      <c r="P14" s="10">
        <v>-977.90000000000009</v>
      </c>
      <c r="Q14" s="8"/>
    </row>
    <row r="15" spans="1:17" ht="38.25" customHeight="1" x14ac:dyDescent="0.3">
      <c r="A15" s="21" t="s">
        <v>21</v>
      </c>
      <c r="B15" s="22" t="s">
        <v>22</v>
      </c>
      <c r="C15" s="23">
        <v>172100.5</v>
      </c>
      <c r="D15" s="23">
        <v>101950.6</v>
      </c>
      <c r="E15" s="23">
        <v>106665.7</v>
      </c>
      <c r="F15" s="23">
        <v>74133.100000000006</v>
      </c>
      <c r="G15" s="23">
        <v>193049.7</v>
      </c>
      <c r="H15" s="23">
        <v>129776.8</v>
      </c>
      <c r="I15" s="23">
        <v>99950.7</v>
      </c>
      <c r="J15" s="23">
        <v>69897.100000000006</v>
      </c>
      <c r="K15" s="16">
        <v>0.93704630448213433</v>
      </c>
      <c r="L15" s="16">
        <v>0.94285953238162168</v>
      </c>
      <c r="M15" s="16">
        <v>0.51774594832315202</v>
      </c>
      <c r="N15" s="16">
        <v>0.53859472571368694</v>
      </c>
      <c r="O15" s="10">
        <v>-6715</v>
      </c>
      <c r="P15" s="10">
        <v>-4236</v>
      </c>
      <c r="Q15" s="8"/>
    </row>
    <row r="16" spans="1:17" ht="38.25" customHeight="1" x14ac:dyDescent="0.3">
      <c r="A16" s="21" t="s">
        <v>23</v>
      </c>
      <c r="B16" s="22" t="s">
        <v>24</v>
      </c>
      <c r="C16" s="23">
        <v>1273117.3999999999</v>
      </c>
      <c r="D16" s="23">
        <v>34994.300000000003</v>
      </c>
      <c r="E16" s="23">
        <v>655061.5</v>
      </c>
      <c r="F16" s="23">
        <v>26330.9</v>
      </c>
      <c r="G16" s="23">
        <v>1088513.8999999999</v>
      </c>
      <c r="H16" s="23">
        <v>54185.2</v>
      </c>
      <c r="I16" s="23">
        <v>580200.9</v>
      </c>
      <c r="J16" s="23">
        <v>27343.7</v>
      </c>
      <c r="K16" s="16">
        <v>0.88571973776508006</v>
      </c>
      <c r="L16" s="16">
        <v>1.0384643137910212</v>
      </c>
      <c r="M16" s="16">
        <v>0.5330211217330344</v>
      </c>
      <c r="N16" s="16">
        <v>0.50463410673025111</v>
      </c>
      <c r="O16" s="10">
        <v>-74860.599999999977</v>
      </c>
      <c r="P16" s="10">
        <v>1012.7999999999993</v>
      </c>
      <c r="Q16" s="8"/>
    </row>
    <row r="17" spans="1:17" ht="15" customHeight="1" x14ac:dyDescent="0.3">
      <c r="A17" s="21" t="s">
        <v>25</v>
      </c>
      <c r="B17" s="22" t="s">
        <v>26</v>
      </c>
      <c r="C17" s="23">
        <v>113471.4</v>
      </c>
      <c r="D17" s="23">
        <v>113471.4</v>
      </c>
      <c r="E17" s="23">
        <v>63938.5</v>
      </c>
      <c r="F17" s="23">
        <v>63938.5</v>
      </c>
      <c r="G17" s="23">
        <v>174242.3</v>
      </c>
      <c r="H17" s="23">
        <v>174242.3</v>
      </c>
      <c r="I17" s="23">
        <v>73919</v>
      </c>
      <c r="J17" s="23">
        <v>73919</v>
      </c>
      <c r="K17" s="16">
        <v>1.1560953103372773</v>
      </c>
      <c r="L17" s="16">
        <v>1.1560953103372773</v>
      </c>
      <c r="M17" s="16">
        <v>0.42423108510390417</v>
      </c>
      <c r="N17" s="16">
        <v>0.42423108510390417</v>
      </c>
      <c r="O17" s="10">
        <v>9980.5</v>
      </c>
      <c r="P17" s="10">
        <v>9980.5</v>
      </c>
      <c r="Q17" s="8"/>
    </row>
    <row r="18" spans="1:17" ht="38.25" customHeight="1" x14ac:dyDescent="0.3">
      <c r="A18" s="21" t="s">
        <v>27</v>
      </c>
      <c r="B18" s="22" t="s">
        <v>28</v>
      </c>
      <c r="C18" s="23">
        <v>385008.1</v>
      </c>
      <c r="D18" s="23">
        <v>111924.3</v>
      </c>
      <c r="E18" s="23">
        <v>215799.6</v>
      </c>
      <c r="F18" s="23">
        <v>75407</v>
      </c>
      <c r="G18" s="23">
        <v>411703.1</v>
      </c>
      <c r="H18" s="23">
        <v>156072.29999999999</v>
      </c>
      <c r="I18" s="23">
        <v>210954.2</v>
      </c>
      <c r="J18" s="23">
        <v>74700.899999999994</v>
      </c>
      <c r="K18" s="16">
        <v>0.97754676097638737</v>
      </c>
      <c r="L18" s="16">
        <v>0.99063614783773379</v>
      </c>
      <c r="M18" s="17">
        <v>0.51239400432010351</v>
      </c>
      <c r="N18" s="16">
        <v>0.47863009643607479</v>
      </c>
      <c r="O18" s="10">
        <v>-4845.3999999999942</v>
      </c>
      <c r="P18" s="10">
        <v>-706.10000000000582</v>
      </c>
      <c r="Q18" s="8"/>
    </row>
    <row r="19" spans="1:17" ht="15" customHeight="1" x14ac:dyDescent="0.3">
      <c r="A19" s="21" t="s">
        <v>29</v>
      </c>
      <c r="B19" s="22" t="s">
        <v>30</v>
      </c>
      <c r="C19" s="23">
        <v>109226.3</v>
      </c>
      <c r="D19" s="23">
        <v>92414</v>
      </c>
      <c r="E19" s="23">
        <v>83482.2</v>
      </c>
      <c r="F19" s="23">
        <v>83436.600000000006</v>
      </c>
      <c r="G19" s="23">
        <v>61921</v>
      </c>
      <c r="H19" s="23">
        <v>31481.3</v>
      </c>
      <c r="I19" s="23">
        <v>23837.9</v>
      </c>
      <c r="J19" s="23">
        <v>19029.7</v>
      </c>
      <c r="K19" s="16">
        <v>0.28554470294266326</v>
      </c>
      <c r="L19" s="16">
        <v>0.22807377098299786</v>
      </c>
      <c r="M19" s="16">
        <v>0.38497278790717204</v>
      </c>
      <c r="N19" s="16">
        <v>0.60447630815754116</v>
      </c>
      <c r="O19" s="10">
        <v>-59644.299999999996</v>
      </c>
      <c r="P19" s="10">
        <v>-64406.900000000009</v>
      </c>
      <c r="Q19" s="8"/>
    </row>
    <row r="20" spans="1:17" ht="15" customHeight="1" x14ac:dyDescent="0.3">
      <c r="A20" s="21" t="s">
        <v>31</v>
      </c>
      <c r="B20" s="22" t="s">
        <v>32</v>
      </c>
      <c r="C20" s="23">
        <v>153600.70000000001</v>
      </c>
      <c r="D20" s="23">
        <v>104843.7</v>
      </c>
      <c r="E20" s="23">
        <v>109.6</v>
      </c>
      <c r="F20" s="23">
        <v>0</v>
      </c>
      <c r="G20" s="23">
        <v>48235.1</v>
      </c>
      <c r="H20" s="23">
        <v>16642.5</v>
      </c>
      <c r="I20" s="23">
        <v>285.2</v>
      </c>
      <c r="J20" s="23">
        <v>0</v>
      </c>
      <c r="K20" s="16">
        <v>2.6021897810218979</v>
      </c>
      <c r="L20" s="16" t="s">
        <v>180</v>
      </c>
      <c r="M20" s="16">
        <v>5.9127067218685148E-3</v>
      </c>
      <c r="N20" s="16">
        <v>0</v>
      </c>
      <c r="O20" s="10">
        <v>175.6</v>
      </c>
      <c r="P20" s="10">
        <v>0</v>
      </c>
      <c r="Q20" s="8"/>
    </row>
    <row r="21" spans="1:17" ht="25.5" customHeight="1" x14ac:dyDescent="0.3">
      <c r="A21" s="21" t="s">
        <v>33</v>
      </c>
      <c r="B21" s="22" t="s">
        <v>34</v>
      </c>
      <c r="C21" s="23">
        <v>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16" t="s">
        <v>180</v>
      </c>
      <c r="L21" s="16" t="s">
        <v>180</v>
      </c>
      <c r="M21" s="16" t="s">
        <v>180</v>
      </c>
      <c r="N21" s="16" t="s">
        <v>180</v>
      </c>
      <c r="O21" s="10">
        <v>0</v>
      </c>
      <c r="P21" s="10">
        <v>0</v>
      </c>
      <c r="Q21" s="8"/>
    </row>
    <row r="22" spans="1:17" ht="15" customHeight="1" x14ac:dyDescent="0.3">
      <c r="A22" s="21" t="s">
        <v>35</v>
      </c>
      <c r="B22" s="22" t="s">
        <v>36</v>
      </c>
      <c r="C22" s="23">
        <v>2377994.9</v>
      </c>
      <c r="D22" s="23">
        <v>1289662.1000000001</v>
      </c>
      <c r="E22" s="23">
        <v>1020163.7</v>
      </c>
      <c r="F22" s="23">
        <v>516458.7</v>
      </c>
      <c r="G22" s="23">
        <v>3190194.7</v>
      </c>
      <c r="H22" s="23">
        <v>1965087</v>
      </c>
      <c r="I22" s="23">
        <v>1316036.7</v>
      </c>
      <c r="J22" s="23">
        <v>713717.7</v>
      </c>
      <c r="K22" s="16">
        <v>1.2900250224547296</v>
      </c>
      <c r="L22" s="16">
        <v>1.381945352067842</v>
      </c>
      <c r="M22" s="16">
        <v>0.41252551137396093</v>
      </c>
      <c r="N22" s="16">
        <v>0.36319903393590203</v>
      </c>
      <c r="O22" s="10">
        <v>295873</v>
      </c>
      <c r="P22" s="10">
        <v>197258.99999999994</v>
      </c>
      <c r="Q22" s="8"/>
    </row>
    <row r="23" spans="1:17" ht="15" customHeight="1" x14ac:dyDescent="0.3">
      <c r="A23" s="18" t="s">
        <v>37</v>
      </c>
      <c r="B23" s="19" t="s">
        <v>38</v>
      </c>
      <c r="C23" s="20">
        <f>SUM(C24:C26)</f>
        <v>38287.9</v>
      </c>
      <c r="D23" s="20">
        <f t="shared" ref="D23:J23" si="2">SUM(D24:D26)</f>
        <v>38261.4</v>
      </c>
      <c r="E23" s="20">
        <f t="shared" si="2"/>
        <v>9431.1</v>
      </c>
      <c r="F23" s="20">
        <f t="shared" si="2"/>
        <v>9565.7999999999993</v>
      </c>
      <c r="G23" s="20">
        <f t="shared" si="2"/>
        <v>38114.1</v>
      </c>
      <c r="H23" s="20">
        <f t="shared" si="2"/>
        <v>38099.1</v>
      </c>
      <c r="I23" s="20">
        <f t="shared" si="2"/>
        <v>17001</v>
      </c>
      <c r="J23" s="20">
        <f t="shared" si="2"/>
        <v>19049.599999999999</v>
      </c>
      <c r="K23" s="15">
        <v>1.8026529248974139</v>
      </c>
      <c r="L23" s="15">
        <v>1.9914277948524954</v>
      </c>
      <c r="M23" s="15">
        <v>0.44605539682164869</v>
      </c>
      <c r="N23" s="15">
        <v>0.50000131236695877</v>
      </c>
      <c r="O23" s="9">
        <v>7569.9</v>
      </c>
      <c r="P23" s="9">
        <v>9483.7999999999993</v>
      </c>
      <c r="Q23" s="8"/>
    </row>
    <row r="24" spans="1:17" ht="15" customHeight="1" x14ac:dyDescent="0.3">
      <c r="A24" s="21" t="s">
        <v>39</v>
      </c>
      <c r="B24" s="22" t="s">
        <v>40</v>
      </c>
      <c r="C24" s="23">
        <v>38261.4</v>
      </c>
      <c r="D24" s="23">
        <v>38261.4</v>
      </c>
      <c r="E24" s="23">
        <v>9414.6</v>
      </c>
      <c r="F24" s="23">
        <v>9565.7999999999993</v>
      </c>
      <c r="G24" s="23">
        <v>38099.1</v>
      </c>
      <c r="H24" s="23">
        <v>38099.1</v>
      </c>
      <c r="I24" s="23">
        <v>16986</v>
      </c>
      <c r="J24" s="23">
        <v>19049.599999999999</v>
      </c>
      <c r="K24" s="16">
        <v>1.8042189790325665</v>
      </c>
      <c r="L24" s="16">
        <v>1.9914277948524954</v>
      </c>
      <c r="M24" s="16">
        <v>0.44583730324338372</v>
      </c>
      <c r="N24" s="16">
        <v>0.50000131236695877</v>
      </c>
      <c r="O24" s="10">
        <v>7571.4</v>
      </c>
      <c r="P24" s="10">
        <v>9483.7999999999993</v>
      </c>
      <c r="Q24" s="8"/>
    </row>
    <row r="25" spans="1:17" ht="15" customHeight="1" x14ac:dyDescent="0.3">
      <c r="A25" s="21" t="s">
        <v>41</v>
      </c>
      <c r="B25" s="22" t="s">
        <v>42</v>
      </c>
      <c r="C25" s="23">
        <v>10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16" t="s">
        <v>180</v>
      </c>
      <c r="L25" s="16" t="s">
        <v>180</v>
      </c>
      <c r="M25" s="16" t="s">
        <v>180</v>
      </c>
      <c r="N25" s="16" t="s">
        <v>180</v>
      </c>
      <c r="O25" s="10">
        <v>0</v>
      </c>
      <c r="P25" s="10">
        <v>0</v>
      </c>
      <c r="Q25" s="8"/>
    </row>
    <row r="26" spans="1:17" ht="15" customHeight="1" x14ac:dyDescent="0.3">
      <c r="A26" s="21" t="s">
        <v>43</v>
      </c>
      <c r="B26" s="22" t="s">
        <v>44</v>
      </c>
      <c r="C26" s="23">
        <v>16.5</v>
      </c>
      <c r="D26" s="23">
        <v>0</v>
      </c>
      <c r="E26" s="23">
        <v>16.5</v>
      </c>
      <c r="F26" s="23">
        <v>0</v>
      </c>
      <c r="G26" s="23">
        <v>15</v>
      </c>
      <c r="H26" s="23">
        <v>0</v>
      </c>
      <c r="I26" s="23">
        <v>15</v>
      </c>
      <c r="J26" s="23">
        <v>0</v>
      </c>
      <c r="K26" s="16">
        <v>0.90909090909090906</v>
      </c>
      <c r="L26" s="16" t="s">
        <v>180</v>
      </c>
      <c r="M26" s="16">
        <v>1</v>
      </c>
      <c r="N26" s="16" t="s">
        <v>180</v>
      </c>
      <c r="O26" s="10">
        <v>-1.5</v>
      </c>
      <c r="P26" s="10">
        <v>0</v>
      </c>
      <c r="Q26" s="8"/>
    </row>
    <row r="27" spans="1:17" ht="25.5" customHeight="1" x14ac:dyDescent="0.3">
      <c r="A27" s="18" t="s">
        <v>45</v>
      </c>
      <c r="B27" s="19" t="s">
        <v>46</v>
      </c>
      <c r="C27" s="20">
        <f>SUM(C28:C32)</f>
        <v>646517.9</v>
      </c>
      <c r="D27" s="20">
        <f t="shared" ref="D27:J27" si="3">SUM(D28:D32)</f>
        <v>524009.1</v>
      </c>
      <c r="E27" s="20">
        <f t="shared" si="3"/>
        <v>352875</v>
      </c>
      <c r="F27" s="20">
        <f t="shared" si="3"/>
        <v>313176.59999999998</v>
      </c>
      <c r="G27" s="20">
        <f t="shared" si="3"/>
        <v>843988.6</v>
      </c>
      <c r="H27" s="20">
        <f t="shared" si="3"/>
        <v>710540.1</v>
      </c>
      <c r="I27" s="20">
        <f t="shared" si="3"/>
        <v>383858.10000000003</v>
      </c>
      <c r="J27" s="20">
        <f t="shared" si="3"/>
        <v>343191.2</v>
      </c>
      <c r="K27" s="15">
        <v>1.0878019128586611</v>
      </c>
      <c r="L27" s="15">
        <v>1.0958392165953652</v>
      </c>
      <c r="M27" s="15">
        <v>0.45481431858202831</v>
      </c>
      <c r="N27" s="15">
        <v>0.48300046682798059</v>
      </c>
      <c r="O27" s="9">
        <v>30983.100000000035</v>
      </c>
      <c r="P27" s="9">
        <v>30014.600000000035</v>
      </c>
      <c r="Q27" s="8"/>
    </row>
    <row r="28" spans="1:17" ht="15" customHeight="1" x14ac:dyDescent="0.3">
      <c r="A28" s="21" t="s">
        <v>47</v>
      </c>
      <c r="B28" s="22" t="s">
        <v>48</v>
      </c>
      <c r="C28" s="23">
        <v>306</v>
      </c>
      <c r="D28" s="23">
        <v>0</v>
      </c>
      <c r="E28" s="23">
        <v>32.700000000000003</v>
      </c>
      <c r="F28" s="23">
        <v>0</v>
      </c>
      <c r="G28" s="23">
        <v>314</v>
      </c>
      <c r="H28" s="23">
        <v>0</v>
      </c>
      <c r="I28" s="23">
        <v>85.6</v>
      </c>
      <c r="J28" s="23">
        <v>0</v>
      </c>
      <c r="K28" s="16">
        <v>2.6177370030581035</v>
      </c>
      <c r="L28" s="16" t="s">
        <v>180</v>
      </c>
      <c r="M28" s="16">
        <v>0.27261146496815286</v>
      </c>
      <c r="N28" s="16" t="s">
        <v>180</v>
      </c>
      <c r="O28" s="10">
        <v>52.899999999999991</v>
      </c>
      <c r="P28" s="10">
        <v>0</v>
      </c>
      <c r="Q28" s="8"/>
    </row>
    <row r="29" spans="1:17" ht="38.25" customHeight="1" x14ac:dyDescent="0.3">
      <c r="A29" s="21" t="s">
        <v>49</v>
      </c>
      <c r="B29" s="22" t="s">
        <v>50</v>
      </c>
      <c r="C29" s="23">
        <v>180034.2</v>
      </c>
      <c r="D29" s="23">
        <v>83690.100000000006</v>
      </c>
      <c r="E29" s="23">
        <v>69705</v>
      </c>
      <c r="F29" s="23">
        <v>35887.1</v>
      </c>
      <c r="G29" s="23">
        <v>249654</v>
      </c>
      <c r="H29" s="23">
        <v>136865.1</v>
      </c>
      <c r="I29" s="23">
        <v>79775.399999999994</v>
      </c>
      <c r="J29" s="23">
        <v>42964.7</v>
      </c>
      <c r="K29" s="16">
        <v>1.1444717021734452</v>
      </c>
      <c r="L29" s="16">
        <v>1.197218499126427</v>
      </c>
      <c r="M29" s="16">
        <v>0.3195438486865822</v>
      </c>
      <c r="N29" s="16">
        <v>0.3139200570488751</v>
      </c>
      <c r="O29" s="10">
        <v>10070.399999999994</v>
      </c>
      <c r="P29" s="10">
        <v>7077.5999999999985</v>
      </c>
      <c r="Q29" s="8"/>
    </row>
    <row r="30" spans="1:17" ht="15" customHeight="1" x14ac:dyDescent="0.3">
      <c r="A30" s="21" t="s">
        <v>51</v>
      </c>
      <c r="B30" s="22" t="s">
        <v>52</v>
      </c>
      <c r="C30" s="23">
        <v>461442.2</v>
      </c>
      <c r="D30" s="23">
        <v>438952.9</v>
      </c>
      <c r="E30" s="23">
        <v>282459.09999999998</v>
      </c>
      <c r="F30" s="23">
        <v>277091.59999999998</v>
      </c>
      <c r="G30" s="23">
        <v>560308.80000000005</v>
      </c>
      <c r="H30" s="23">
        <v>543550.4</v>
      </c>
      <c r="I30" s="23">
        <v>303478.3</v>
      </c>
      <c r="J30" s="23">
        <v>300132.59999999998</v>
      </c>
      <c r="K30" s="16">
        <v>1.0744150215022281</v>
      </c>
      <c r="L30" s="16">
        <v>1.0831530078862008</v>
      </c>
      <c r="M30" s="16">
        <v>0.54162686718466668</v>
      </c>
      <c r="N30" s="16">
        <v>0.55217069107114991</v>
      </c>
      <c r="O30" s="10">
        <v>21019.200000000012</v>
      </c>
      <c r="P30" s="10">
        <v>23041</v>
      </c>
      <c r="Q30" s="8"/>
    </row>
    <row r="31" spans="1:17" ht="15" customHeight="1" x14ac:dyDescent="0.3">
      <c r="A31" s="21" t="s">
        <v>53</v>
      </c>
      <c r="B31" s="22" t="s">
        <v>54</v>
      </c>
      <c r="C31" s="23">
        <v>1366.1</v>
      </c>
      <c r="D31" s="23">
        <v>1366.1</v>
      </c>
      <c r="E31" s="23">
        <v>197.9</v>
      </c>
      <c r="F31" s="23">
        <v>197.9</v>
      </c>
      <c r="G31" s="23">
        <v>1173.7</v>
      </c>
      <c r="H31" s="23">
        <v>1173.7</v>
      </c>
      <c r="I31" s="23">
        <v>93.9</v>
      </c>
      <c r="J31" s="23">
        <v>93.9</v>
      </c>
      <c r="K31" s="16">
        <v>0.47448206164729662</v>
      </c>
      <c r="L31" s="16">
        <v>0.47448206164729662</v>
      </c>
      <c r="M31" s="16">
        <v>8.0003408025901002E-2</v>
      </c>
      <c r="N31" s="16">
        <v>8.0003408025901002E-2</v>
      </c>
      <c r="O31" s="10">
        <v>-104</v>
      </c>
      <c r="P31" s="10">
        <v>-104</v>
      </c>
      <c r="Q31" s="8"/>
    </row>
    <row r="32" spans="1:17" ht="25.5" customHeight="1" x14ac:dyDescent="0.3">
      <c r="A32" s="21" t="s">
        <v>55</v>
      </c>
      <c r="B32" s="22" t="s">
        <v>56</v>
      </c>
      <c r="C32" s="23">
        <v>3369.4</v>
      </c>
      <c r="D32" s="23">
        <v>0</v>
      </c>
      <c r="E32" s="23">
        <v>480.3</v>
      </c>
      <c r="F32" s="23">
        <v>0</v>
      </c>
      <c r="G32" s="23">
        <v>32538.1</v>
      </c>
      <c r="H32" s="23">
        <v>28950.9</v>
      </c>
      <c r="I32" s="23">
        <v>424.9</v>
      </c>
      <c r="J32" s="23">
        <v>0</v>
      </c>
      <c r="K32" s="16">
        <v>0.88465542369352479</v>
      </c>
      <c r="L32" s="16" t="s">
        <v>180</v>
      </c>
      <c r="M32" s="16">
        <v>1.3058537529849623E-2</v>
      </c>
      <c r="N32" s="16">
        <v>0</v>
      </c>
      <c r="O32" s="10">
        <v>-55.400000000000034</v>
      </c>
      <c r="P32" s="10">
        <v>0</v>
      </c>
      <c r="Q32" s="8"/>
    </row>
    <row r="33" spans="1:17" ht="15" customHeight="1" x14ac:dyDescent="0.3">
      <c r="A33" s="18" t="s">
        <v>57</v>
      </c>
      <c r="B33" s="19" t="s">
        <v>58</v>
      </c>
      <c r="C33" s="20">
        <f t="shared" ref="C33:J33" si="4">SUM(C34:C41)</f>
        <v>6729874.2999999998</v>
      </c>
      <c r="D33" s="20">
        <f t="shared" si="4"/>
        <v>5980140.4000000004</v>
      </c>
      <c r="E33" s="20">
        <f t="shared" si="4"/>
        <v>2511159.1000000006</v>
      </c>
      <c r="F33" s="20">
        <f t="shared" si="4"/>
        <v>2312607.6</v>
      </c>
      <c r="G33" s="20">
        <f t="shared" si="4"/>
        <v>7063010.1000000006</v>
      </c>
      <c r="H33" s="20">
        <f t="shared" si="4"/>
        <v>6094912.8999999994</v>
      </c>
      <c r="I33" s="20">
        <f t="shared" si="4"/>
        <v>2641086.2000000002</v>
      </c>
      <c r="J33" s="20">
        <f t="shared" si="4"/>
        <v>2484602.2000000002</v>
      </c>
      <c r="K33" s="15">
        <v>1.0517398917495906</v>
      </c>
      <c r="L33" s="15">
        <v>1.0743725827070707</v>
      </c>
      <c r="M33" s="15">
        <v>0.37393210013957079</v>
      </c>
      <c r="N33" s="15">
        <v>0.4076517976163368</v>
      </c>
      <c r="O33" s="9">
        <v>129927.09999999963</v>
      </c>
      <c r="P33" s="9">
        <v>171994.60000000009</v>
      </c>
      <c r="Q33" s="8"/>
    </row>
    <row r="34" spans="1:17" ht="15" customHeight="1" x14ac:dyDescent="0.3">
      <c r="A34" s="21" t="s">
        <v>59</v>
      </c>
      <c r="B34" s="22" t="s">
        <v>60</v>
      </c>
      <c r="C34" s="23">
        <v>195524.7</v>
      </c>
      <c r="D34" s="23">
        <v>193211.5</v>
      </c>
      <c r="E34" s="23">
        <v>84794.9</v>
      </c>
      <c r="F34" s="23">
        <v>84508.6</v>
      </c>
      <c r="G34" s="23">
        <v>175223.2</v>
      </c>
      <c r="H34" s="23">
        <v>173819.8</v>
      </c>
      <c r="I34" s="23">
        <v>91269</v>
      </c>
      <c r="J34" s="23">
        <v>90823.6</v>
      </c>
      <c r="K34" s="16">
        <v>1.0763501106788262</v>
      </c>
      <c r="L34" s="16">
        <v>1.0747261225484743</v>
      </c>
      <c r="M34" s="16">
        <v>0.52087280679727344</v>
      </c>
      <c r="N34" s="16">
        <v>0.52251584687130015</v>
      </c>
      <c r="O34" s="10">
        <v>6474.1000000000058</v>
      </c>
      <c r="P34" s="10">
        <v>6315</v>
      </c>
      <c r="Q34" s="8"/>
    </row>
    <row r="35" spans="1:17" ht="15" customHeight="1" x14ac:dyDescent="0.3">
      <c r="A35" s="21" t="s">
        <v>61</v>
      </c>
      <c r="B35" s="22" t="s">
        <v>62</v>
      </c>
      <c r="C35" s="23">
        <v>1091369.6000000001</v>
      </c>
      <c r="D35" s="23">
        <v>1059607</v>
      </c>
      <c r="E35" s="23">
        <v>680373</v>
      </c>
      <c r="F35" s="23">
        <v>668507.30000000005</v>
      </c>
      <c r="G35" s="23">
        <v>1440748.3</v>
      </c>
      <c r="H35" s="23">
        <v>1421903.3</v>
      </c>
      <c r="I35" s="23">
        <v>973917.5</v>
      </c>
      <c r="J35" s="23">
        <v>971398.9</v>
      </c>
      <c r="K35" s="16">
        <v>1.4314464271803848</v>
      </c>
      <c r="L35" s="16">
        <v>1.4530864509632131</v>
      </c>
      <c r="M35" s="16">
        <v>0.67598032217008341</v>
      </c>
      <c r="N35" s="16">
        <v>0.68316804665971309</v>
      </c>
      <c r="O35" s="10">
        <v>293544.5</v>
      </c>
      <c r="P35" s="10">
        <v>302891.59999999998</v>
      </c>
      <c r="Q35" s="8"/>
    </row>
    <row r="36" spans="1:17" ht="15" customHeight="1" x14ac:dyDescent="0.3">
      <c r="A36" s="21" t="s">
        <v>63</v>
      </c>
      <c r="B36" s="22" t="s">
        <v>64</v>
      </c>
      <c r="C36" s="23">
        <v>64341.8</v>
      </c>
      <c r="D36" s="23">
        <v>64214.3</v>
      </c>
      <c r="E36" s="23">
        <v>25460.1</v>
      </c>
      <c r="F36" s="23">
        <v>25450.1</v>
      </c>
      <c r="G36" s="23">
        <v>43921.8</v>
      </c>
      <c r="H36" s="23">
        <v>43685.3</v>
      </c>
      <c r="I36" s="23">
        <v>20311.900000000001</v>
      </c>
      <c r="J36" s="23">
        <v>20280.900000000001</v>
      </c>
      <c r="K36" s="16">
        <v>0.79779341008087179</v>
      </c>
      <c r="L36" s="16">
        <v>0.79688881379640952</v>
      </c>
      <c r="M36" s="16">
        <v>0.46245600134785003</v>
      </c>
      <c r="N36" s="16">
        <v>0.46424998798222744</v>
      </c>
      <c r="O36" s="10">
        <v>-5148.1999999999971</v>
      </c>
      <c r="P36" s="10">
        <v>-5169.1999999999971</v>
      </c>
      <c r="Q36" s="8"/>
    </row>
    <row r="37" spans="1:17" ht="15" customHeight="1" x14ac:dyDescent="0.3">
      <c r="A37" s="21" t="s">
        <v>65</v>
      </c>
      <c r="B37" s="22" t="s">
        <v>66</v>
      </c>
      <c r="C37" s="23">
        <v>753043.6</v>
      </c>
      <c r="D37" s="23">
        <v>753043.6</v>
      </c>
      <c r="E37" s="23">
        <v>439490.4</v>
      </c>
      <c r="F37" s="23">
        <v>439490.4</v>
      </c>
      <c r="G37" s="23">
        <v>747840.4</v>
      </c>
      <c r="H37" s="23">
        <v>747840.4</v>
      </c>
      <c r="I37" s="23">
        <v>388254.7</v>
      </c>
      <c r="J37" s="23">
        <v>388254.7</v>
      </c>
      <c r="K37" s="16">
        <v>0.88342020667573173</v>
      </c>
      <c r="L37" s="16">
        <v>0.88342020667573173</v>
      </c>
      <c r="M37" s="16">
        <v>0.51916785988026326</v>
      </c>
      <c r="N37" s="16">
        <v>0.51916785988026326</v>
      </c>
      <c r="O37" s="10">
        <v>-51235.700000000012</v>
      </c>
      <c r="P37" s="10">
        <v>-51235.700000000012</v>
      </c>
      <c r="Q37" s="8"/>
    </row>
    <row r="38" spans="1:17" ht="15" customHeight="1" x14ac:dyDescent="0.3">
      <c r="A38" s="21" t="s">
        <v>67</v>
      </c>
      <c r="B38" s="22" t="s">
        <v>68</v>
      </c>
      <c r="C38" s="23">
        <v>146352.70000000001</v>
      </c>
      <c r="D38" s="23">
        <v>127498.1</v>
      </c>
      <c r="E38" s="23">
        <v>55924</v>
      </c>
      <c r="F38" s="23">
        <v>49590</v>
      </c>
      <c r="G38" s="23">
        <v>80641.7</v>
      </c>
      <c r="H38" s="23">
        <v>62000</v>
      </c>
      <c r="I38" s="23">
        <v>31017.599999999999</v>
      </c>
      <c r="J38" s="23">
        <v>21416.7</v>
      </c>
      <c r="K38" s="16">
        <v>0.55463843787997991</v>
      </c>
      <c r="L38" s="16">
        <v>0.43187537810042348</v>
      </c>
      <c r="M38" s="16">
        <v>0.38463474852340662</v>
      </c>
      <c r="N38" s="16">
        <v>0.34543064516129035</v>
      </c>
      <c r="O38" s="10">
        <v>-24906.400000000001</v>
      </c>
      <c r="P38" s="10">
        <v>-28173.3</v>
      </c>
      <c r="Q38" s="8"/>
    </row>
    <row r="39" spans="1:17" ht="15" customHeight="1" x14ac:dyDescent="0.3">
      <c r="A39" s="21" t="s">
        <v>69</v>
      </c>
      <c r="B39" s="22" t="s">
        <v>70</v>
      </c>
      <c r="C39" s="23">
        <v>4177848.8</v>
      </c>
      <c r="D39" s="23">
        <v>3552602.7</v>
      </c>
      <c r="E39" s="23">
        <v>1069567.3</v>
      </c>
      <c r="F39" s="23">
        <v>913193.4</v>
      </c>
      <c r="G39" s="23">
        <v>4226468.9000000004</v>
      </c>
      <c r="H39" s="23">
        <v>3336444.8</v>
      </c>
      <c r="I39" s="23">
        <v>1005572.5</v>
      </c>
      <c r="J39" s="23">
        <v>873815.7</v>
      </c>
      <c r="K39" s="16">
        <v>0.94016757991759836</v>
      </c>
      <c r="L39" s="16">
        <v>0.95687912330509606</v>
      </c>
      <c r="M39" s="16">
        <v>0.23792260721473663</v>
      </c>
      <c r="N39" s="16">
        <v>0.2619002418382585</v>
      </c>
      <c r="O39" s="10">
        <v>-63994.800000000047</v>
      </c>
      <c r="P39" s="10">
        <v>-39377.70000000007</v>
      </c>
      <c r="Q39" s="8"/>
    </row>
    <row r="40" spans="1:17" ht="15" customHeight="1" x14ac:dyDescent="0.3">
      <c r="A40" s="21" t="s">
        <v>71</v>
      </c>
      <c r="B40" s="22" t="s">
        <v>72</v>
      </c>
      <c r="C40" s="23">
        <v>27258.799999999999</v>
      </c>
      <c r="D40" s="23">
        <v>27258.799999999999</v>
      </c>
      <c r="E40" s="23">
        <v>13004.2</v>
      </c>
      <c r="F40" s="23">
        <v>13004.2</v>
      </c>
      <c r="G40" s="23">
        <v>21226.5</v>
      </c>
      <c r="H40" s="23">
        <v>21226.5</v>
      </c>
      <c r="I40" s="23">
        <v>4429.2</v>
      </c>
      <c r="J40" s="23">
        <v>4429.2</v>
      </c>
      <c r="K40" s="16">
        <v>0.34059765306593254</v>
      </c>
      <c r="L40" s="16">
        <v>0.34059765306593254</v>
      </c>
      <c r="M40" s="16">
        <v>0.20866369867853862</v>
      </c>
      <c r="N40" s="16">
        <v>0.20866369867853862</v>
      </c>
      <c r="O40" s="10">
        <v>-8575</v>
      </c>
      <c r="P40" s="10">
        <v>-8575</v>
      </c>
      <c r="Q40" s="8"/>
    </row>
    <row r="41" spans="1:17" ht="15" customHeight="1" x14ac:dyDescent="0.3">
      <c r="A41" s="21" t="s">
        <v>73</v>
      </c>
      <c r="B41" s="22" t="s">
        <v>74</v>
      </c>
      <c r="C41" s="23">
        <v>274134.3</v>
      </c>
      <c r="D41" s="23">
        <v>202704.4</v>
      </c>
      <c r="E41" s="23">
        <v>142545.20000000001</v>
      </c>
      <c r="F41" s="23">
        <v>118863.6</v>
      </c>
      <c r="G41" s="23">
        <v>326939.3</v>
      </c>
      <c r="H41" s="23">
        <v>287992.8</v>
      </c>
      <c r="I41" s="23">
        <v>126313.8</v>
      </c>
      <c r="J41" s="23">
        <v>114182.5</v>
      </c>
      <c r="K41" s="16">
        <v>0.88613155686757594</v>
      </c>
      <c r="L41" s="16">
        <v>0.96061788470145604</v>
      </c>
      <c r="M41" s="16">
        <v>0.38635245135717855</v>
      </c>
      <c r="N41" s="16">
        <v>0.3964769258120342</v>
      </c>
      <c r="O41" s="10">
        <v>-16231.400000000009</v>
      </c>
      <c r="P41" s="10">
        <v>-4681.1000000000058</v>
      </c>
      <c r="Q41" s="8"/>
    </row>
    <row r="42" spans="1:17" ht="15" customHeight="1" x14ac:dyDescent="0.3">
      <c r="A42" s="18" t="s">
        <v>75</v>
      </c>
      <c r="B42" s="19" t="s">
        <v>76</v>
      </c>
      <c r="C42" s="20">
        <f>SUM(C43:C46)</f>
        <v>2553791.7000000002</v>
      </c>
      <c r="D42" s="20">
        <f t="shared" ref="D42:J42" si="5">SUM(D43:D46)</f>
        <v>1652112.6</v>
      </c>
      <c r="E42" s="20">
        <f t="shared" si="5"/>
        <v>983934.10000000009</v>
      </c>
      <c r="F42" s="20">
        <f t="shared" si="5"/>
        <v>681531</v>
      </c>
      <c r="G42" s="20">
        <f t="shared" si="5"/>
        <v>2877086.0000000005</v>
      </c>
      <c r="H42" s="20">
        <f t="shared" si="5"/>
        <v>2038504.6</v>
      </c>
      <c r="I42" s="20">
        <f t="shared" si="5"/>
        <v>1009690.1</v>
      </c>
      <c r="J42" s="20">
        <f t="shared" si="5"/>
        <v>856356.60000000009</v>
      </c>
      <c r="K42" s="15">
        <v>1.0261765498319448</v>
      </c>
      <c r="L42" s="15">
        <v>1.256518925771535</v>
      </c>
      <c r="M42" s="15">
        <v>0.35094192526744067</v>
      </c>
      <c r="N42" s="15">
        <v>0.42009058993538695</v>
      </c>
      <c r="O42" s="9">
        <v>25755.999999999884</v>
      </c>
      <c r="P42" s="9">
        <v>174825.60000000009</v>
      </c>
      <c r="Q42" s="8"/>
    </row>
    <row r="43" spans="1:17" ht="15" customHeight="1" x14ac:dyDescent="0.3">
      <c r="A43" s="21" t="s">
        <v>77</v>
      </c>
      <c r="B43" s="22" t="s">
        <v>78</v>
      </c>
      <c r="C43" s="23">
        <v>1245288.1000000001</v>
      </c>
      <c r="D43" s="23">
        <v>977252.6</v>
      </c>
      <c r="E43" s="23">
        <v>363317.1</v>
      </c>
      <c r="F43" s="23">
        <v>292814.40000000002</v>
      </c>
      <c r="G43" s="23">
        <v>1311328.1000000001</v>
      </c>
      <c r="H43" s="23">
        <v>1130784.3</v>
      </c>
      <c r="I43" s="23">
        <v>310216.8</v>
      </c>
      <c r="J43" s="23">
        <v>226695.1</v>
      </c>
      <c r="K43" s="16">
        <v>0.85384585531482005</v>
      </c>
      <c r="L43" s="16">
        <v>0.7741938238010152</v>
      </c>
      <c r="M43" s="16">
        <v>0.23656688207932094</v>
      </c>
      <c r="N43" s="16">
        <v>0.20047598821455162</v>
      </c>
      <c r="O43" s="10">
        <v>-53100.299999999988</v>
      </c>
      <c r="P43" s="10">
        <v>-66119.300000000017</v>
      </c>
      <c r="Q43" s="8"/>
    </row>
    <row r="44" spans="1:17" ht="15" customHeight="1" x14ac:dyDescent="0.3">
      <c r="A44" s="21" t="s">
        <v>79</v>
      </c>
      <c r="B44" s="22" t="s">
        <v>80</v>
      </c>
      <c r="C44" s="23">
        <v>676593.5</v>
      </c>
      <c r="D44" s="23">
        <v>516168.9</v>
      </c>
      <c r="E44" s="23">
        <v>352699.7</v>
      </c>
      <c r="F44" s="23">
        <v>293938.8</v>
      </c>
      <c r="G44" s="23">
        <v>781868.6</v>
      </c>
      <c r="H44" s="23">
        <v>580370.69999999995</v>
      </c>
      <c r="I44" s="23">
        <v>372216.3</v>
      </c>
      <c r="J44" s="23">
        <v>328384.7</v>
      </c>
      <c r="K44" s="16">
        <v>1.055334892544564</v>
      </c>
      <c r="L44" s="16">
        <v>1.1171873192650987</v>
      </c>
      <c r="M44" s="16">
        <v>0.47605991595007141</v>
      </c>
      <c r="N44" s="16">
        <v>0.5658188809324799</v>
      </c>
      <c r="O44" s="10">
        <v>19516.599999999977</v>
      </c>
      <c r="P44" s="10">
        <v>34445.900000000023</v>
      </c>
      <c r="Q44" s="8"/>
    </row>
    <row r="45" spans="1:17" ht="15" customHeight="1" x14ac:dyDescent="0.3">
      <c r="A45" s="21" t="s">
        <v>81</v>
      </c>
      <c r="B45" s="22" t="s">
        <v>82</v>
      </c>
      <c r="C45" s="23">
        <v>373906.4</v>
      </c>
      <c r="D45" s="23">
        <v>0</v>
      </c>
      <c r="E45" s="23">
        <v>144476.5</v>
      </c>
      <c r="F45" s="23">
        <v>0</v>
      </c>
      <c r="G45" s="23">
        <v>591120.19999999995</v>
      </c>
      <c r="H45" s="23">
        <v>238034.5</v>
      </c>
      <c r="I45" s="23">
        <v>212465.9</v>
      </c>
      <c r="J45" s="23">
        <v>238034.5</v>
      </c>
      <c r="K45" s="16">
        <v>1.4705914110599301</v>
      </c>
      <c r="L45" s="16" t="s">
        <v>180</v>
      </c>
      <c r="M45" s="16">
        <v>0.35942926667029823</v>
      </c>
      <c r="N45" s="16">
        <v>1</v>
      </c>
      <c r="O45" s="10">
        <v>67989.399999999994</v>
      </c>
      <c r="P45" s="10">
        <v>238034.5</v>
      </c>
      <c r="Q45" s="8"/>
    </row>
    <row r="46" spans="1:17" ht="25.5" customHeight="1" x14ac:dyDescent="0.3">
      <c r="A46" s="21" t="s">
        <v>83</v>
      </c>
      <c r="B46" s="22" t="s">
        <v>84</v>
      </c>
      <c r="C46" s="23">
        <v>258003.7</v>
      </c>
      <c r="D46" s="23">
        <v>158691.1</v>
      </c>
      <c r="E46" s="23">
        <v>123440.8</v>
      </c>
      <c r="F46" s="23">
        <v>94777.8</v>
      </c>
      <c r="G46" s="23">
        <v>192769.1</v>
      </c>
      <c r="H46" s="23">
        <v>89315.1</v>
      </c>
      <c r="I46" s="23">
        <v>114791.1</v>
      </c>
      <c r="J46" s="23">
        <v>63242.3</v>
      </c>
      <c r="K46" s="16">
        <v>0.92992835432045162</v>
      </c>
      <c r="L46" s="16">
        <v>0.66726912842458885</v>
      </c>
      <c r="M46" s="16">
        <v>0.59548496102331749</v>
      </c>
      <c r="N46" s="16">
        <v>0.70808071647459392</v>
      </c>
      <c r="O46" s="10">
        <v>-8649.6999999999971</v>
      </c>
      <c r="P46" s="10">
        <v>-31535.5</v>
      </c>
      <c r="Q46" s="8"/>
    </row>
    <row r="47" spans="1:17" ht="15" customHeight="1" x14ac:dyDescent="0.3">
      <c r="A47" s="18" t="s">
        <v>85</v>
      </c>
      <c r="B47" s="19" t="s">
        <v>86</v>
      </c>
      <c r="C47" s="20">
        <f>SUM(C48:C52)</f>
        <v>117536.59999999999</v>
      </c>
      <c r="D47" s="20">
        <f t="shared" ref="D47:J47" si="6">SUM(D48:D52)</f>
        <v>102323.1</v>
      </c>
      <c r="E47" s="20">
        <f t="shared" si="6"/>
        <v>44697.700000000004</v>
      </c>
      <c r="F47" s="20">
        <f t="shared" si="6"/>
        <v>52716.600000000006</v>
      </c>
      <c r="G47" s="20">
        <f t="shared" si="6"/>
        <v>240959.40000000002</v>
      </c>
      <c r="H47" s="20">
        <f t="shared" si="6"/>
        <v>230031.30000000002</v>
      </c>
      <c r="I47" s="20">
        <f t="shared" si="6"/>
        <v>54724.800000000003</v>
      </c>
      <c r="J47" s="20">
        <f t="shared" si="6"/>
        <v>52084</v>
      </c>
      <c r="K47" s="15">
        <v>1.2243314532962546</v>
      </c>
      <c r="L47" s="15">
        <v>0.98799998482451434</v>
      </c>
      <c r="M47" s="15">
        <v>0.22711211930308589</v>
      </c>
      <c r="N47" s="15">
        <v>0.22642136091914447</v>
      </c>
      <c r="O47" s="9">
        <v>10027.099999999999</v>
      </c>
      <c r="P47" s="9">
        <v>-632.60000000000582</v>
      </c>
      <c r="Q47" s="8"/>
    </row>
    <row r="48" spans="1:17" ht="15" customHeight="1" x14ac:dyDescent="0.3">
      <c r="A48" s="21" t="s">
        <v>87</v>
      </c>
      <c r="B48" s="22" t="s">
        <v>88</v>
      </c>
      <c r="C48" s="23">
        <v>777.3</v>
      </c>
      <c r="D48" s="23">
        <v>0</v>
      </c>
      <c r="E48" s="23">
        <v>266.7</v>
      </c>
      <c r="F48" s="23">
        <v>0</v>
      </c>
      <c r="G48" s="23">
        <v>1193.5999999999999</v>
      </c>
      <c r="H48" s="23">
        <v>0</v>
      </c>
      <c r="I48" s="23">
        <v>329.4</v>
      </c>
      <c r="J48" s="23">
        <v>0</v>
      </c>
      <c r="K48" s="16">
        <v>1.235095613048369</v>
      </c>
      <c r="L48" s="16" t="s">
        <v>180</v>
      </c>
      <c r="M48" s="16">
        <v>0.27597184986595175</v>
      </c>
      <c r="N48" s="16" t="s">
        <v>180</v>
      </c>
      <c r="O48" s="10">
        <v>62.699999999999989</v>
      </c>
      <c r="P48" s="10">
        <v>0</v>
      </c>
      <c r="Q48" s="8"/>
    </row>
    <row r="49" spans="1:17" ht="15" customHeight="1" x14ac:dyDescent="0.3">
      <c r="A49" s="21" t="s">
        <v>89</v>
      </c>
      <c r="B49" s="22" t="s">
        <v>90</v>
      </c>
      <c r="C49" s="23">
        <v>1419.3</v>
      </c>
      <c r="D49" s="23">
        <v>0</v>
      </c>
      <c r="E49" s="23">
        <v>25.4</v>
      </c>
      <c r="F49" s="23">
        <v>0</v>
      </c>
      <c r="G49" s="23">
        <v>784.5</v>
      </c>
      <c r="H49" s="23">
        <v>0</v>
      </c>
      <c r="I49" s="23">
        <v>299</v>
      </c>
      <c r="J49" s="23">
        <v>0</v>
      </c>
      <c r="K49" s="16">
        <v>11.771653543307087</v>
      </c>
      <c r="L49" s="16" t="s">
        <v>180</v>
      </c>
      <c r="M49" s="16">
        <v>0.3811344805608668</v>
      </c>
      <c r="N49" s="16" t="s">
        <v>180</v>
      </c>
      <c r="O49" s="10">
        <v>273.60000000000002</v>
      </c>
      <c r="P49" s="10">
        <v>0</v>
      </c>
      <c r="Q49" s="8"/>
    </row>
    <row r="50" spans="1:17" ht="25.5" customHeight="1" x14ac:dyDescent="0.3">
      <c r="A50" s="21" t="s">
        <v>91</v>
      </c>
      <c r="B50" s="22" t="s">
        <v>92</v>
      </c>
      <c r="C50" s="23">
        <v>19302.3</v>
      </c>
      <c r="D50" s="23">
        <v>13617.4</v>
      </c>
      <c r="E50" s="23">
        <v>9809.2000000000007</v>
      </c>
      <c r="F50" s="23">
        <v>9809.2000000000007</v>
      </c>
      <c r="G50" s="23">
        <v>19780.099999999999</v>
      </c>
      <c r="H50" s="23">
        <v>17280.099999999999</v>
      </c>
      <c r="I50" s="23">
        <v>10381.4</v>
      </c>
      <c r="J50" s="23">
        <v>9381.2999999999993</v>
      </c>
      <c r="K50" s="16">
        <v>1.0583329935162906</v>
      </c>
      <c r="L50" s="16">
        <v>0.95637768625372088</v>
      </c>
      <c r="M50" s="16">
        <v>0.52484062264599274</v>
      </c>
      <c r="N50" s="16">
        <v>0.54289616379534844</v>
      </c>
      <c r="O50" s="10">
        <v>572.19999999999891</v>
      </c>
      <c r="P50" s="10">
        <v>-427.90000000000146</v>
      </c>
      <c r="Q50" s="8"/>
    </row>
    <row r="51" spans="1:17" ht="25.5" customHeight="1" x14ac:dyDescent="0.3">
      <c r="A51" s="21" t="s">
        <v>93</v>
      </c>
      <c r="B51" s="22" t="s">
        <v>94</v>
      </c>
      <c r="C51" s="23">
        <v>3594</v>
      </c>
      <c r="D51" s="23">
        <v>3594</v>
      </c>
      <c r="E51" s="23">
        <v>0</v>
      </c>
      <c r="F51" s="23">
        <v>0</v>
      </c>
      <c r="G51" s="23">
        <v>28400</v>
      </c>
      <c r="H51" s="23">
        <v>28400</v>
      </c>
      <c r="I51" s="23">
        <v>0</v>
      </c>
      <c r="J51" s="23">
        <v>0</v>
      </c>
      <c r="K51" s="16" t="s">
        <v>180</v>
      </c>
      <c r="L51" s="16" t="s">
        <v>180</v>
      </c>
      <c r="M51" s="16">
        <v>0</v>
      </c>
      <c r="N51" s="16">
        <v>0</v>
      </c>
      <c r="O51" s="10">
        <v>0</v>
      </c>
      <c r="P51" s="10">
        <v>0</v>
      </c>
      <c r="Q51" s="8"/>
    </row>
    <row r="52" spans="1:17" ht="15" customHeight="1" x14ac:dyDescent="0.3">
      <c r="A52" s="21" t="s">
        <v>95</v>
      </c>
      <c r="B52" s="22" t="s">
        <v>96</v>
      </c>
      <c r="C52" s="23">
        <v>92443.7</v>
      </c>
      <c r="D52" s="23">
        <v>85111.7</v>
      </c>
      <c r="E52" s="23">
        <v>34596.400000000001</v>
      </c>
      <c r="F52" s="23">
        <v>42907.4</v>
      </c>
      <c r="G52" s="23">
        <v>190801.2</v>
      </c>
      <c r="H52" s="23">
        <v>184351.2</v>
      </c>
      <c r="I52" s="23">
        <v>43715</v>
      </c>
      <c r="J52" s="23">
        <v>42702.7</v>
      </c>
      <c r="K52" s="16">
        <v>1.2635707761501196</v>
      </c>
      <c r="L52" s="16">
        <v>0.99522926115308774</v>
      </c>
      <c r="M52" s="16">
        <v>0.22911281480409976</v>
      </c>
      <c r="N52" s="16">
        <v>0.23163776530882357</v>
      </c>
      <c r="O52" s="10">
        <v>9118.5999999999985</v>
      </c>
      <c r="P52" s="10">
        <v>-204.70000000000437</v>
      </c>
      <c r="Q52" s="8"/>
    </row>
    <row r="53" spans="1:17" ht="15" customHeight="1" x14ac:dyDescent="0.3">
      <c r="A53" s="18" t="s">
        <v>97</v>
      </c>
      <c r="B53" s="19" t="s">
        <v>98</v>
      </c>
      <c r="C53" s="20">
        <f>SUM(C54:C60)</f>
        <v>14573452.000000002</v>
      </c>
      <c r="D53" s="20">
        <f t="shared" ref="D53:J53" si="7">SUM(D54:D60)</f>
        <v>9748928</v>
      </c>
      <c r="E53" s="20">
        <f t="shared" si="7"/>
        <v>10627367.500000002</v>
      </c>
      <c r="F53" s="20">
        <f t="shared" si="7"/>
        <v>8221055.8000000007</v>
      </c>
      <c r="G53" s="20">
        <f>SUM(G54:G60)</f>
        <v>18632338.499999996</v>
      </c>
      <c r="H53" s="20">
        <f t="shared" si="7"/>
        <v>13073797.700000001</v>
      </c>
      <c r="I53" s="20">
        <f t="shared" si="7"/>
        <v>11655147.300000001</v>
      </c>
      <c r="J53" s="20">
        <f t="shared" si="7"/>
        <v>9118011.1999999993</v>
      </c>
      <c r="K53" s="15">
        <v>1.0967106670584224</v>
      </c>
      <c r="L53" s="15">
        <v>1.1091046480915503</v>
      </c>
      <c r="M53" s="15">
        <v>0.62553325230754064</v>
      </c>
      <c r="N53" s="15">
        <v>0.69742636449086237</v>
      </c>
      <c r="O53" s="9">
        <v>1027779.7999999989</v>
      </c>
      <c r="P53" s="9">
        <v>896955.39999999851</v>
      </c>
      <c r="Q53" s="8"/>
    </row>
    <row r="54" spans="1:17" ht="15" customHeight="1" x14ac:dyDescent="0.3">
      <c r="A54" s="21" t="s">
        <v>99</v>
      </c>
      <c r="B54" s="22" t="s">
        <v>100</v>
      </c>
      <c r="C54" s="23">
        <v>3116690.5</v>
      </c>
      <c r="D54" s="23">
        <v>1737361.2</v>
      </c>
      <c r="E54" s="23">
        <v>2189536.4</v>
      </c>
      <c r="F54" s="23">
        <v>1551532.1</v>
      </c>
      <c r="G54" s="23">
        <v>4266877.7</v>
      </c>
      <c r="H54" s="23">
        <v>2493207.4</v>
      </c>
      <c r="I54" s="23">
        <v>2391540.2000000002</v>
      </c>
      <c r="J54" s="23">
        <v>1732265.8</v>
      </c>
      <c r="K54" s="16">
        <v>1.092258708281808</v>
      </c>
      <c r="L54" s="16">
        <v>1.1164872450914809</v>
      </c>
      <c r="M54" s="16">
        <v>0.56048951203827568</v>
      </c>
      <c r="N54" s="16">
        <v>0.6947941033706222</v>
      </c>
      <c r="O54" s="10">
        <v>202003.80000000028</v>
      </c>
      <c r="P54" s="10">
        <v>180733.69999999995</v>
      </c>
      <c r="Q54" s="8"/>
    </row>
    <row r="55" spans="1:17" ht="15" customHeight="1" x14ac:dyDescent="0.3">
      <c r="A55" s="21" t="s">
        <v>101</v>
      </c>
      <c r="B55" s="22" t="s">
        <v>102</v>
      </c>
      <c r="C55" s="23">
        <v>8986454.8000000007</v>
      </c>
      <c r="D55" s="23">
        <v>6065275.5</v>
      </c>
      <c r="E55" s="23">
        <v>6912550.5</v>
      </c>
      <c r="F55" s="23">
        <v>5421604.7999999998</v>
      </c>
      <c r="G55" s="23">
        <v>10257904.199999999</v>
      </c>
      <c r="H55" s="23">
        <v>8042851.4000000004</v>
      </c>
      <c r="I55" s="23">
        <v>6813458.5999999996</v>
      </c>
      <c r="J55" s="23">
        <v>5790517.5</v>
      </c>
      <c r="K55" s="16">
        <v>0.98566492931950367</v>
      </c>
      <c r="L55" s="16">
        <v>1.0680449264763821</v>
      </c>
      <c r="M55" s="16">
        <v>0.66421546420759126</v>
      </c>
      <c r="N55" s="16">
        <v>0.71995828494357106</v>
      </c>
      <c r="O55" s="10">
        <v>-99091.900000000373</v>
      </c>
      <c r="P55" s="10">
        <v>368912.70000000019</v>
      </c>
      <c r="Q55" s="8"/>
    </row>
    <row r="56" spans="1:17" ht="15" customHeight="1" x14ac:dyDescent="0.3">
      <c r="A56" s="21" t="s">
        <v>175</v>
      </c>
      <c r="B56" s="22" t="s">
        <v>174</v>
      </c>
      <c r="C56" s="23">
        <v>0</v>
      </c>
      <c r="D56" s="23">
        <v>0</v>
      </c>
      <c r="E56" s="23">
        <v>0</v>
      </c>
      <c r="F56" s="23">
        <v>0</v>
      </c>
      <c r="G56" s="23">
        <v>1165605.1000000001</v>
      </c>
      <c r="H56" s="23">
        <v>137272.1</v>
      </c>
      <c r="I56" s="23">
        <v>660260.5</v>
      </c>
      <c r="J56" s="23">
        <v>77758.2</v>
      </c>
      <c r="K56" s="16" t="s">
        <v>180</v>
      </c>
      <c r="L56" s="16" t="s">
        <v>180</v>
      </c>
      <c r="M56" s="16">
        <v>0.56645299510099945</v>
      </c>
      <c r="N56" s="16">
        <v>0.56645305200401241</v>
      </c>
      <c r="O56" s="10">
        <v>660260.5</v>
      </c>
      <c r="P56" s="10">
        <v>77758.2</v>
      </c>
      <c r="Q56" s="8"/>
    </row>
    <row r="57" spans="1:17" ht="15" customHeight="1" x14ac:dyDescent="0.3">
      <c r="A57" s="21" t="s">
        <v>103</v>
      </c>
      <c r="B57" s="22" t="s">
        <v>104</v>
      </c>
      <c r="C57" s="23">
        <v>1112152.3999999999</v>
      </c>
      <c r="D57" s="23">
        <v>1112152.3999999999</v>
      </c>
      <c r="E57" s="23">
        <v>796084.4</v>
      </c>
      <c r="F57" s="23">
        <v>796084.4</v>
      </c>
      <c r="G57" s="23">
        <v>1487036.3</v>
      </c>
      <c r="H57" s="23">
        <v>1487036.3</v>
      </c>
      <c r="I57" s="23">
        <v>988880.1</v>
      </c>
      <c r="J57" s="23">
        <v>988880.1</v>
      </c>
      <c r="K57" s="16">
        <v>1.2421799748870848</v>
      </c>
      <c r="L57" s="16">
        <v>1.2421799748870848</v>
      </c>
      <c r="M57" s="16">
        <v>0.66500064591563768</v>
      </c>
      <c r="N57" s="16">
        <v>0.66500064591563768</v>
      </c>
      <c r="O57" s="10">
        <v>192795.69999999995</v>
      </c>
      <c r="P57" s="10">
        <v>192795.69999999995</v>
      </c>
      <c r="Q57" s="8"/>
    </row>
    <row r="58" spans="1:17" ht="25.5" customHeight="1" x14ac:dyDescent="0.3">
      <c r="A58" s="21" t="s">
        <v>105</v>
      </c>
      <c r="B58" s="22" t="s">
        <v>106</v>
      </c>
      <c r="C58" s="23">
        <v>44176.4</v>
      </c>
      <c r="D58" s="23">
        <v>43866.400000000001</v>
      </c>
      <c r="E58" s="23">
        <v>24274</v>
      </c>
      <c r="F58" s="23">
        <v>24274</v>
      </c>
      <c r="G58" s="23">
        <v>51885</v>
      </c>
      <c r="H58" s="23">
        <v>51885</v>
      </c>
      <c r="I58" s="23">
        <v>28897.5</v>
      </c>
      <c r="J58" s="23">
        <v>28897.5</v>
      </c>
      <c r="K58" s="16">
        <v>1.1904712861497899</v>
      </c>
      <c r="L58" s="16">
        <v>1.1904712861497899</v>
      </c>
      <c r="M58" s="16">
        <v>0.55695287655391734</v>
      </c>
      <c r="N58" s="16">
        <v>0.55695287655391734</v>
      </c>
      <c r="O58" s="10">
        <v>4623.5</v>
      </c>
      <c r="P58" s="10">
        <v>4623.5</v>
      </c>
      <c r="Q58" s="8"/>
    </row>
    <row r="59" spans="1:17" ht="15" customHeight="1" x14ac:dyDescent="0.3">
      <c r="A59" s="21" t="s">
        <v>182</v>
      </c>
      <c r="B59" s="22" t="s">
        <v>107</v>
      </c>
      <c r="C59" s="23">
        <v>422406.40000000002</v>
      </c>
      <c r="D59" s="23">
        <v>389128.6</v>
      </c>
      <c r="E59" s="23">
        <v>191462.9</v>
      </c>
      <c r="F59" s="23">
        <v>177405.5</v>
      </c>
      <c r="G59" s="23">
        <v>349809.2</v>
      </c>
      <c r="H59" s="23">
        <v>320991.5</v>
      </c>
      <c r="I59" s="23">
        <v>183023.1</v>
      </c>
      <c r="J59" s="23">
        <v>173202.5</v>
      </c>
      <c r="K59" s="16">
        <v>0.95591939743939958</v>
      </c>
      <c r="L59" s="16">
        <v>0.97630851354664883</v>
      </c>
      <c r="M59" s="16">
        <v>0.52320836616075272</v>
      </c>
      <c r="N59" s="16">
        <v>0.53958593919153619</v>
      </c>
      <c r="O59" s="10">
        <v>-8439.7999999999884</v>
      </c>
      <c r="P59" s="10">
        <v>-4203</v>
      </c>
      <c r="Q59" s="8"/>
    </row>
    <row r="60" spans="1:17" ht="15" customHeight="1" x14ac:dyDescent="0.3">
      <c r="A60" s="21" t="s">
        <v>108</v>
      </c>
      <c r="B60" s="22" t="s">
        <v>109</v>
      </c>
      <c r="C60" s="23">
        <v>891571.5</v>
      </c>
      <c r="D60" s="23">
        <v>401143.9</v>
      </c>
      <c r="E60" s="23">
        <v>513459.3</v>
      </c>
      <c r="F60" s="23">
        <v>250155</v>
      </c>
      <c r="G60" s="23">
        <v>1053221</v>
      </c>
      <c r="H60" s="23">
        <v>540554</v>
      </c>
      <c r="I60" s="23">
        <v>589087.30000000005</v>
      </c>
      <c r="J60" s="23">
        <v>326489.59999999998</v>
      </c>
      <c r="K60" s="16">
        <v>1.14729112901451</v>
      </c>
      <c r="L60" s="16">
        <v>1.3051492074913553</v>
      </c>
      <c r="M60" s="16">
        <v>0.55931974390939798</v>
      </c>
      <c r="N60" s="16">
        <v>0.60399072063105619</v>
      </c>
      <c r="O60" s="10">
        <v>75628.000000000058</v>
      </c>
      <c r="P60" s="10">
        <v>76334.599999999977</v>
      </c>
      <c r="Q60" s="8"/>
    </row>
    <row r="61" spans="1:17" ht="15" customHeight="1" x14ac:dyDescent="0.3">
      <c r="A61" s="18" t="s">
        <v>110</v>
      </c>
      <c r="B61" s="19" t="s">
        <v>111</v>
      </c>
      <c r="C61" s="20">
        <f>SUM(C62:C64)</f>
        <v>1404191.3</v>
      </c>
      <c r="D61" s="20">
        <f t="shared" ref="D61:J61" si="8">SUM(D62:D64)</f>
        <v>378811.6</v>
      </c>
      <c r="E61" s="20">
        <f t="shared" si="8"/>
        <v>740942.3</v>
      </c>
      <c r="F61" s="20">
        <f t="shared" si="8"/>
        <v>230990.4</v>
      </c>
      <c r="G61" s="20">
        <f t="shared" si="8"/>
        <v>1578364.4</v>
      </c>
      <c r="H61" s="20">
        <f t="shared" si="8"/>
        <v>512604.3</v>
      </c>
      <c r="I61" s="20">
        <f t="shared" si="8"/>
        <v>789712.3</v>
      </c>
      <c r="J61" s="20">
        <f t="shared" si="8"/>
        <v>307170.40000000002</v>
      </c>
      <c r="K61" s="15">
        <v>1.0658215896163574</v>
      </c>
      <c r="L61" s="15">
        <v>1.3297972556435247</v>
      </c>
      <c r="M61" s="15">
        <v>0.5003358540017756</v>
      </c>
      <c r="N61" s="15">
        <v>0.59923492643350829</v>
      </c>
      <c r="O61" s="9">
        <v>48770</v>
      </c>
      <c r="P61" s="9">
        <v>76180.000000000029</v>
      </c>
      <c r="Q61" s="8"/>
    </row>
    <row r="62" spans="1:17" ht="15" customHeight="1" x14ac:dyDescent="0.3">
      <c r="A62" s="21" t="s">
        <v>112</v>
      </c>
      <c r="B62" s="22" t="s">
        <v>113</v>
      </c>
      <c r="C62" s="23">
        <v>1201140.3</v>
      </c>
      <c r="D62" s="23">
        <v>274999.8</v>
      </c>
      <c r="E62" s="23">
        <v>655042.9</v>
      </c>
      <c r="F62" s="23">
        <v>191690.1</v>
      </c>
      <c r="G62" s="23">
        <v>1315904.2</v>
      </c>
      <c r="H62" s="23">
        <v>377913.8</v>
      </c>
      <c r="I62" s="23">
        <v>662634.80000000005</v>
      </c>
      <c r="J62" s="23">
        <v>240736.3</v>
      </c>
      <c r="K62" s="16">
        <v>1.0115899279268579</v>
      </c>
      <c r="L62" s="16">
        <v>1.2558619354885827</v>
      </c>
      <c r="M62" s="16">
        <v>0.50355854172363013</v>
      </c>
      <c r="N62" s="16">
        <v>0.63701378462495939</v>
      </c>
      <c r="O62" s="10">
        <v>7591.9000000000233</v>
      </c>
      <c r="P62" s="10">
        <v>49046.199999999983</v>
      </c>
      <c r="Q62" s="8"/>
    </row>
    <row r="63" spans="1:17" ht="15" customHeight="1" x14ac:dyDescent="0.3">
      <c r="A63" s="21" t="s">
        <v>114</v>
      </c>
      <c r="B63" s="22" t="s">
        <v>115</v>
      </c>
      <c r="C63" s="23">
        <v>17164.099999999999</v>
      </c>
      <c r="D63" s="23">
        <v>17164.099999999999</v>
      </c>
      <c r="E63" s="23">
        <v>8017.5</v>
      </c>
      <c r="F63" s="23">
        <v>8017.5</v>
      </c>
      <c r="G63" s="23">
        <v>20091.8</v>
      </c>
      <c r="H63" s="23">
        <v>20091.8</v>
      </c>
      <c r="I63" s="23">
        <v>8165.7</v>
      </c>
      <c r="J63" s="23">
        <v>8165.7</v>
      </c>
      <c r="K63" s="16">
        <v>1.0184845650140317</v>
      </c>
      <c r="L63" s="16">
        <v>1.0184845650140317</v>
      </c>
      <c r="M63" s="16">
        <v>0.40641953433739136</v>
      </c>
      <c r="N63" s="16">
        <v>0.40641953433739136</v>
      </c>
      <c r="O63" s="10">
        <v>148.19999999999982</v>
      </c>
      <c r="P63" s="10">
        <v>148.19999999999982</v>
      </c>
      <c r="Q63" s="8"/>
    </row>
    <row r="64" spans="1:17" ht="15" customHeight="1" x14ac:dyDescent="0.3">
      <c r="A64" s="21" t="s">
        <v>116</v>
      </c>
      <c r="B64" s="22" t="s">
        <v>117</v>
      </c>
      <c r="C64" s="23">
        <v>185886.9</v>
      </c>
      <c r="D64" s="23">
        <v>86647.7</v>
      </c>
      <c r="E64" s="23">
        <v>77881.899999999994</v>
      </c>
      <c r="F64" s="23">
        <v>31282.799999999999</v>
      </c>
      <c r="G64" s="23">
        <v>242368.4</v>
      </c>
      <c r="H64" s="23">
        <v>114598.7</v>
      </c>
      <c r="I64" s="23">
        <v>118911.8</v>
      </c>
      <c r="J64" s="23">
        <v>58268.4</v>
      </c>
      <c r="K64" s="16">
        <v>1.5268220215480106</v>
      </c>
      <c r="L64" s="16">
        <v>1.8626337795849477</v>
      </c>
      <c r="M64" s="16">
        <v>0.49062419028223153</v>
      </c>
      <c r="N64" s="16">
        <v>0.50845602960592051</v>
      </c>
      <c r="O64" s="10">
        <v>41029.900000000009</v>
      </c>
      <c r="P64" s="10">
        <v>26985.600000000002</v>
      </c>
      <c r="Q64" s="8"/>
    </row>
    <row r="65" spans="1:17" ht="15" customHeight="1" x14ac:dyDescent="0.3">
      <c r="A65" s="18" t="s">
        <v>118</v>
      </c>
      <c r="B65" s="19" t="s">
        <v>119</v>
      </c>
      <c r="C65" s="20">
        <f>SUM(C66:C71)</f>
        <v>7261315.8999999994</v>
      </c>
      <c r="D65" s="20">
        <f t="shared" ref="D65:J65" si="9">SUM(D66:D71)</f>
        <v>7261235.8999999994</v>
      </c>
      <c r="E65" s="20">
        <f t="shared" si="9"/>
        <v>4055374.8</v>
      </c>
      <c r="F65" s="20">
        <f t="shared" si="9"/>
        <v>4055374.8</v>
      </c>
      <c r="G65" s="20">
        <f t="shared" si="9"/>
        <v>1887224.8</v>
      </c>
      <c r="H65" s="20">
        <f t="shared" si="9"/>
        <v>1887214.8</v>
      </c>
      <c r="I65" s="20">
        <f t="shared" si="9"/>
        <v>822353.79999999993</v>
      </c>
      <c r="J65" s="20">
        <f t="shared" si="9"/>
        <v>822350.79999999993</v>
      </c>
      <c r="K65" s="15">
        <v>0.20278120779366682</v>
      </c>
      <c r="L65" s="15">
        <v>0.20278046803466845</v>
      </c>
      <c r="M65" s="15">
        <v>0.43574766503704271</v>
      </c>
      <c r="N65" s="15">
        <v>0.43574838433865604</v>
      </c>
      <c r="O65" s="9">
        <v>-3233021</v>
      </c>
      <c r="P65" s="9">
        <v>-3233024</v>
      </c>
      <c r="Q65" s="8"/>
    </row>
    <row r="66" spans="1:17" ht="15" customHeight="1" x14ac:dyDescent="0.3">
      <c r="A66" s="21" t="s">
        <v>120</v>
      </c>
      <c r="B66" s="22" t="s">
        <v>121</v>
      </c>
      <c r="C66" s="23">
        <v>1074957.7</v>
      </c>
      <c r="D66" s="23">
        <v>1074957.7</v>
      </c>
      <c r="E66" s="23">
        <v>411284.8</v>
      </c>
      <c r="F66" s="23">
        <v>411284.8</v>
      </c>
      <c r="G66" s="23">
        <v>1077991.6000000001</v>
      </c>
      <c r="H66" s="23">
        <v>1077991.6000000001</v>
      </c>
      <c r="I66" s="23">
        <v>506407</v>
      </c>
      <c r="J66" s="23">
        <v>506407</v>
      </c>
      <c r="K66" s="16">
        <v>1.2312806113914252</v>
      </c>
      <c r="L66" s="16">
        <v>1.2312806113914252</v>
      </c>
      <c r="M66" s="16">
        <v>0.46976896665985146</v>
      </c>
      <c r="N66" s="16">
        <v>0.46976896665985146</v>
      </c>
      <c r="O66" s="10">
        <v>95122.200000000012</v>
      </c>
      <c r="P66" s="10">
        <v>95122.200000000012</v>
      </c>
      <c r="Q66" s="8"/>
    </row>
    <row r="67" spans="1:17" ht="15" customHeight="1" x14ac:dyDescent="0.3">
      <c r="A67" s="21" t="s">
        <v>122</v>
      </c>
      <c r="B67" s="22" t="s">
        <v>123</v>
      </c>
      <c r="C67" s="23">
        <v>5812.5</v>
      </c>
      <c r="D67" s="23">
        <v>5812.5</v>
      </c>
      <c r="E67" s="23">
        <v>1656.2</v>
      </c>
      <c r="F67" s="23">
        <v>1656.2</v>
      </c>
      <c r="G67" s="23">
        <v>9658.2000000000007</v>
      </c>
      <c r="H67" s="23">
        <v>9658.2000000000007</v>
      </c>
      <c r="I67" s="23">
        <v>1668.3</v>
      </c>
      <c r="J67" s="23">
        <v>1668.3</v>
      </c>
      <c r="K67" s="16">
        <v>1.0073058809322546</v>
      </c>
      <c r="L67" s="16">
        <v>1.0073058809322546</v>
      </c>
      <c r="M67" s="16">
        <v>0.17273404982294835</v>
      </c>
      <c r="N67" s="16">
        <v>0.17273404982294835</v>
      </c>
      <c r="O67" s="10">
        <v>12.099999999999909</v>
      </c>
      <c r="P67" s="10">
        <v>12.099999999999909</v>
      </c>
      <c r="Q67" s="8"/>
    </row>
    <row r="68" spans="1:17" ht="15" customHeight="1" x14ac:dyDescent="0.3">
      <c r="A68" s="21" t="s">
        <v>124</v>
      </c>
      <c r="B68" s="22" t="s">
        <v>125</v>
      </c>
      <c r="C68" s="23">
        <v>16193.3</v>
      </c>
      <c r="D68" s="23">
        <v>16193.3</v>
      </c>
      <c r="E68" s="23">
        <v>7582.2</v>
      </c>
      <c r="F68" s="23">
        <v>7582.2</v>
      </c>
      <c r="G68" s="23">
        <v>18101.900000000001</v>
      </c>
      <c r="H68" s="23">
        <v>18101.900000000001</v>
      </c>
      <c r="I68" s="23">
        <v>4008</v>
      </c>
      <c r="J68" s="23">
        <v>4008</v>
      </c>
      <c r="K68" s="16">
        <v>0.52860647305531372</v>
      </c>
      <c r="L68" s="16">
        <v>0.52860647305531372</v>
      </c>
      <c r="M68" s="16">
        <v>0.22141322181649439</v>
      </c>
      <c r="N68" s="16">
        <v>0.22141322181649439</v>
      </c>
      <c r="O68" s="10">
        <v>-3574.2</v>
      </c>
      <c r="P68" s="10">
        <v>-3574.2</v>
      </c>
      <c r="Q68" s="8"/>
    </row>
    <row r="69" spans="1:17" ht="15" customHeight="1" x14ac:dyDescent="0.3">
      <c r="A69" s="21" t="s">
        <v>126</v>
      </c>
      <c r="B69" s="22" t="s">
        <v>127</v>
      </c>
      <c r="C69" s="23">
        <v>35694.800000000003</v>
      </c>
      <c r="D69" s="23">
        <v>35694.800000000003</v>
      </c>
      <c r="E69" s="23">
        <v>15389.3</v>
      </c>
      <c r="F69" s="23">
        <v>15389.3</v>
      </c>
      <c r="G69" s="23">
        <v>42642.5</v>
      </c>
      <c r="H69" s="23">
        <v>42642.5</v>
      </c>
      <c r="I69" s="23">
        <v>21870.9</v>
      </c>
      <c r="J69" s="23">
        <v>21870.9</v>
      </c>
      <c r="K69" s="16">
        <v>1.4211757519835211</v>
      </c>
      <c r="L69" s="16">
        <v>1.4211757519835211</v>
      </c>
      <c r="M69" s="16">
        <v>0.51288972269449495</v>
      </c>
      <c r="N69" s="16">
        <v>0.51288972269449495</v>
      </c>
      <c r="O69" s="10">
        <v>6481.6000000000022</v>
      </c>
      <c r="P69" s="10">
        <v>6481.6000000000022</v>
      </c>
      <c r="Q69" s="8"/>
    </row>
    <row r="70" spans="1:17" ht="25.5" customHeight="1" x14ac:dyDescent="0.3">
      <c r="A70" s="21" t="s">
        <v>128</v>
      </c>
      <c r="B70" s="22" t="s">
        <v>129</v>
      </c>
      <c r="C70" s="23">
        <v>43733.5</v>
      </c>
      <c r="D70" s="23">
        <v>43733.5</v>
      </c>
      <c r="E70" s="23">
        <v>19658.5</v>
      </c>
      <c r="F70" s="23">
        <v>19658.5</v>
      </c>
      <c r="G70" s="23">
        <v>60968.800000000003</v>
      </c>
      <c r="H70" s="23">
        <v>60968.800000000003</v>
      </c>
      <c r="I70" s="23">
        <v>22662.7</v>
      </c>
      <c r="J70" s="23">
        <v>22662.7</v>
      </c>
      <c r="K70" s="16">
        <v>1.1528193911030853</v>
      </c>
      <c r="L70" s="16">
        <v>1.1528193911030853</v>
      </c>
      <c r="M70" s="16">
        <v>0.37170979254963193</v>
      </c>
      <c r="N70" s="16">
        <v>0.37170979254963193</v>
      </c>
      <c r="O70" s="10">
        <v>3004.2000000000007</v>
      </c>
      <c r="P70" s="10">
        <v>3004.2000000000007</v>
      </c>
      <c r="Q70" s="8"/>
    </row>
    <row r="71" spans="1:17" ht="15" customHeight="1" x14ac:dyDescent="0.3">
      <c r="A71" s="21" t="s">
        <v>130</v>
      </c>
      <c r="B71" s="22" t="s">
        <v>131</v>
      </c>
      <c r="C71" s="23">
        <v>6084924.0999999996</v>
      </c>
      <c r="D71" s="23">
        <v>6084844.0999999996</v>
      </c>
      <c r="E71" s="23">
        <v>3599803.8</v>
      </c>
      <c r="F71" s="23">
        <v>3599803.8</v>
      </c>
      <c r="G71" s="23">
        <v>677861.8</v>
      </c>
      <c r="H71" s="23">
        <v>677851.8</v>
      </c>
      <c r="I71" s="23">
        <v>265736.90000000002</v>
      </c>
      <c r="J71" s="23">
        <v>265733.90000000002</v>
      </c>
      <c r="K71" s="16">
        <v>7.3819828736221685E-2</v>
      </c>
      <c r="L71" s="16">
        <v>7.3818995357469219E-2</v>
      </c>
      <c r="M71" s="16">
        <v>0.39202223816122994</v>
      </c>
      <c r="N71" s="16">
        <v>0.39202359571812012</v>
      </c>
      <c r="O71" s="10">
        <v>-3334066.9</v>
      </c>
      <c r="P71" s="10">
        <v>-3334069.9</v>
      </c>
      <c r="Q71" s="8"/>
    </row>
    <row r="72" spans="1:17" ht="15" customHeight="1" x14ac:dyDescent="0.3">
      <c r="A72" s="18" t="s">
        <v>132</v>
      </c>
      <c r="B72" s="19" t="s">
        <v>133</v>
      </c>
      <c r="C72" s="20">
        <f>SUM(C73:C77)</f>
        <v>8636490.8999999985</v>
      </c>
      <c r="D72" s="20">
        <f t="shared" ref="D72:J72" si="10">SUM(D73:D77)</f>
        <v>8434733.8999999985</v>
      </c>
      <c r="E72" s="20">
        <f t="shared" si="10"/>
        <v>5084583.8</v>
      </c>
      <c r="F72" s="20">
        <f t="shared" si="10"/>
        <v>5024143.8</v>
      </c>
      <c r="G72" s="20">
        <f t="shared" si="10"/>
        <v>17580626.399999999</v>
      </c>
      <c r="H72" s="20">
        <f t="shared" si="10"/>
        <v>17406555</v>
      </c>
      <c r="I72" s="20">
        <f t="shared" si="10"/>
        <v>9077177</v>
      </c>
      <c r="J72" s="20">
        <f t="shared" si="10"/>
        <v>9059087.7000000011</v>
      </c>
      <c r="K72" s="15">
        <v>1.7852350078289594</v>
      </c>
      <c r="L72" s="15">
        <v>1.8031107509303379</v>
      </c>
      <c r="M72" s="15">
        <v>0.51631704089906605</v>
      </c>
      <c r="N72" s="15">
        <v>0.52044116139006258</v>
      </c>
      <c r="O72" s="9">
        <v>3992593.2</v>
      </c>
      <c r="P72" s="9">
        <v>4034943.9000000013</v>
      </c>
      <c r="Q72" s="8"/>
    </row>
    <row r="73" spans="1:17" ht="15" customHeight="1" x14ac:dyDescent="0.3">
      <c r="A73" s="21" t="s">
        <v>134</v>
      </c>
      <c r="B73" s="22" t="s">
        <v>135</v>
      </c>
      <c r="C73" s="23">
        <v>355322.9</v>
      </c>
      <c r="D73" s="23">
        <v>209171.5</v>
      </c>
      <c r="E73" s="23">
        <v>162160.79999999999</v>
      </c>
      <c r="F73" s="23">
        <v>96501.2</v>
      </c>
      <c r="G73" s="23">
        <v>331422.59999999998</v>
      </c>
      <c r="H73" s="23">
        <v>192352.1</v>
      </c>
      <c r="I73" s="23">
        <v>157803.20000000001</v>
      </c>
      <c r="J73" s="23">
        <v>94320.7</v>
      </c>
      <c r="K73" s="16">
        <v>0.97312790760775736</v>
      </c>
      <c r="L73" s="16">
        <v>0.97740442605895062</v>
      </c>
      <c r="M73" s="16">
        <v>0.47613892353750176</v>
      </c>
      <c r="N73" s="16">
        <v>0.49035440736025232</v>
      </c>
      <c r="O73" s="10">
        <v>-4357.5999999999767</v>
      </c>
      <c r="P73" s="10">
        <v>-2180.5</v>
      </c>
      <c r="Q73" s="8"/>
    </row>
    <row r="74" spans="1:17" ht="15" customHeight="1" x14ac:dyDescent="0.3">
      <c r="A74" s="21" t="s">
        <v>136</v>
      </c>
      <c r="B74" s="22" t="s">
        <v>137</v>
      </c>
      <c r="C74" s="23">
        <v>1850995.6</v>
      </c>
      <c r="D74" s="23">
        <v>1850230.6</v>
      </c>
      <c r="E74" s="23">
        <v>1129199.3999999999</v>
      </c>
      <c r="F74" s="23">
        <v>1128848.6000000001</v>
      </c>
      <c r="G74" s="23">
        <v>2508871.2999999998</v>
      </c>
      <c r="H74" s="23">
        <v>2507747.7999999998</v>
      </c>
      <c r="I74" s="23">
        <v>1236789.7</v>
      </c>
      <c r="J74" s="23">
        <v>1236203.6000000001</v>
      </c>
      <c r="K74" s="16">
        <v>1.0952801604393343</v>
      </c>
      <c r="L74" s="16">
        <v>1.095101327139884</v>
      </c>
      <c r="M74" s="16">
        <v>0.49296657823779166</v>
      </c>
      <c r="N74" s="16">
        <v>0.49295371727571657</v>
      </c>
      <c r="O74" s="10">
        <v>107590.30000000005</v>
      </c>
      <c r="P74" s="10">
        <v>107355</v>
      </c>
      <c r="Q74" s="8"/>
    </row>
    <row r="75" spans="1:17" ht="15" customHeight="1" x14ac:dyDescent="0.3">
      <c r="A75" s="21" t="s">
        <v>138</v>
      </c>
      <c r="B75" s="22" t="s">
        <v>139</v>
      </c>
      <c r="C75" s="23">
        <v>5369677.2000000002</v>
      </c>
      <c r="D75" s="23">
        <v>5330376.5999999996</v>
      </c>
      <c r="E75" s="23">
        <v>3374075.9</v>
      </c>
      <c r="F75" s="23">
        <v>3368847.9</v>
      </c>
      <c r="G75" s="23">
        <v>13546773.1</v>
      </c>
      <c r="H75" s="23">
        <v>13519397</v>
      </c>
      <c r="I75" s="23">
        <v>7184133.2000000002</v>
      </c>
      <c r="J75" s="23">
        <v>7221791.5</v>
      </c>
      <c r="K75" s="16">
        <v>2.1292150541130388</v>
      </c>
      <c r="L75" s="16">
        <v>2.1436977015198577</v>
      </c>
      <c r="M75" s="16">
        <v>0.53032062668858015</v>
      </c>
      <c r="N75" s="16">
        <v>0.53418000077962058</v>
      </c>
      <c r="O75" s="10">
        <v>3810057.3000000003</v>
      </c>
      <c r="P75" s="10">
        <v>3852943.6</v>
      </c>
      <c r="Q75" s="8"/>
    </row>
    <row r="76" spans="1:17" ht="15" customHeight="1" x14ac:dyDescent="0.3">
      <c r="A76" s="21" t="s">
        <v>140</v>
      </c>
      <c r="B76" s="22" t="s">
        <v>141</v>
      </c>
      <c r="C76" s="23">
        <v>908569.5</v>
      </c>
      <c r="D76" s="23">
        <v>904038.1</v>
      </c>
      <c r="E76" s="23">
        <v>361191.3</v>
      </c>
      <c r="F76" s="23">
        <v>376207.3</v>
      </c>
      <c r="G76" s="23">
        <v>992872.7</v>
      </c>
      <c r="H76" s="23">
        <v>989303.2</v>
      </c>
      <c r="I76" s="23">
        <v>422145.1</v>
      </c>
      <c r="J76" s="23">
        <v>431614.9</v>
      </c>
      <c r="K76" s="16">
        <v>1.1687576638750712</v>
      </c>
      <c r="L76" s="16">
        <v>1.1472794387562391</v>
      </c>
      <c r="M76" s="16">
        <v>0.42517545300621118</v>
      </c>
      <c r="N76" s="16">
        <v>0.43628171828414186</v>
      </c>
      <c r="O76" s="10">
        <v>60953.799999999988</v>
      </c>
      <c r="P76" s="10">
        <v>55407.600000000035</v>
      </c>
      <c r="Q76" s="8"/>
    </row>
    <row r="77" spans="1:17" ht="15" customHeight="1" x14ac:dyDescent="0.3">
      <c r="A77" s="21" t="s">
        <v>142</v>
      </c>
      <c r="B77" s="22" t="s">
        <v>143</v>
      </c>
      <c r="C77" s="23">
        <v>151925.70000000001</v>
      </c>
      <c r="D77" s="23">
        <v>140917.1</v>
      </c>
      <c r="E77" s="23">
        <v>57956.4</v>
      </c>
      <c r="F77" s="23">
        <v>53738.8</v>
      </c>
      <c r="G77" s="23">
        <v>200686.7</v>
      </c>
      <c r="H77" s="23">
        <v>197754.9</v>
      </c>
      <c r="I77" s="23">
        <v>76305.8</v>
      </c>
      <c r="J77" s="23">
        <v>75157</v>
      </c>
      <c r="K77" s="16">
        <v>1.3166069666162841</v>
      </c>
      <c r="L77" s="16">
        <v>1.3985611885639426</v>
      </c>
      <c r="M77" s="16">
        <v>0.38022350260380983</v>
      </c>
      <c r="N77" s="16">
        <v>0.3800512654806531</v>
      </c>
      <c r="O77" s="10">
        <v>18349.400000000001</v>
      </c>
      <c r="P77" s="10">
        <v>21418.199999999997</v>
      </c>
      <c r="Q77" s="8"/>
    </row>
    <row r="78" spans="1:17" ht="15" customHeight="1" x14ac:dyDescent="0.3">
      <c r="A78" s="18" t="s">
        <v>144</v>
      </c>
      <c r="B78" s="19" t="s">
        <v>145</v>
      </c>
      <c r="C78" s="20">
        <f>SUM(C79:C82)</f>
        <v>367176.50000000006</v>
      </c>
      <c r="D78" s="20">
        <f t="shared" ref="D78:J78" si="11">SUM(D79:D82)</f>
        <v>223329.30000000002</v>
      </c>
      <c r="E78" s="20">
        <f t="shared" si="11"/>
        <v>152059.5</v>
      </c>
      <c r="F78" s="20">
        <f t="shared" si="11"/>
        <v>95647.6</v>
      </c>
      <c r="G78" s="20">
        <f t="shared" si="11"/>
        <v>581977.29999999993</v>
      </c>
      <c r="H78" s="20">
        <f t="shared" si="11"/>
        <v>460166.2</v>
      </c>
      <c r="I78" s="20">
        <f t="shared" si="11"/>
        <v>212023</v>
      </c>
      <c r="J78" s="20">
        <f t="shared" si="11"/>
        <v>162001.4</v>
      </c>
      <c r="K78" s="15">
        <v>1.3943423462526183</v>
      </c>
      <c r="L78" s="15">
        <v>1.6937319911843056</v>
      </c>
      <c r="M78" s="15">
        <v>0.36431489681814055</v>
      </c>
      <c r="N78" s="15">
        <v>0.35204975941301209</v>
      </c>
      <c r="O78" s="9">
        <v>59963.5</v>
      </c>
      <c r="P78" s="9">
        <v>66353.799999999988</v>
      </c>
      <c r="Q78" s="8"/>
    </row>
    <row r="79" spans="1:17" ht="15" customHeight="1" x14ac:dyDescent="0.3">
      <c r="A79" s="21" t="s">
        <v>146</v>
      </c>
      <c r="B79" s="22" t="s">
        <v>147</v>
      </c>
      <c r="C79" s="23">
        <v>78335.3</v>
      </c>
      <c r="D79" s="23">
        <v>0</v>
      </c>
      <c r="E79" s="23">
        <v>33958.5</v>
      </c>
      <c r="F79" s="23">
        <v>0</v>
      </c>
      <c r="G79" s="23">
        <v>44319</v>
      </c>
      <c r="H79" s="23">
        <v>2865</v>
      </c>
      <c r="I79" s="23">
        <v>17003.7</v>
      </c>
      <c r="J79" s="23">
        <v>0</v>
      </c>
      <c r="K79" s="16">
        <v>0.50071999646627507</v>
      </c>
      <c r="L79" s="16" t="s">
        <v>180</v>
      </c>
      <c r="M79" s="16">
        <v>0.38366614770188862</v>
      </c>
      <c r="N79" s="16">
        <v>0</v>
      </c>
      <c r="O79" s="10">
        <v>-16954.8</v>
      </c>
      <c r="P79" s="10">
        <v>0</v>
      </c>
      <c r="Q79" s="8"/>
    </row>
    <row r="80" spans="1:17" ht="15" customHeight="1" x14ac:dyDescent="0.3">
      <c r="A80" s="21" t="s">
        <v>148</v>
      </c>
      <c r="B80" s="22" t="s">
        <v>149</v>
      </c>
      <c r="C80" s="23">
        <v>105023.3</v>
      </c>
      <c r="D80" s="23">
        <v>53600</v>
      </c>
      <c r="E80" s="23">
        <v>34208</v>
      </c>
      <c r="F80" s="23">
        <v>18928.8</v>
      </c>
      <c r="G80" s="23">
        <v>242878.7</v>
      </c>
      <c r="H80" s="23">
        <v>191938.2</v>
      </c>
      <c r="I80" s="23">
        <v>33374.199999999997</v>
      </c>
      <c r="J80" s="23">
        <v>7527.5</v>
      </c>
      <c r="K80" s="16">
        <v>0.97562558465855931</v>
      </c>
      <c r="L80" s="16">
        <v>0.39767444317653522</v>
      </c>
      <c r="M80" s="16">
        <v>0.13741097922543227</v>
      </c>
      <c r="N80" s="16">
        <v>3.921835257390139E-2</v>
      </c>
      <c r="O80" s="10">
        <v>-833.80000000000291</v>
      </c>
      <c r="P80" s="10">
        <v>-11401.3</v>
      </c>
      <c r="Q80" s="8"/>
    </row>
    <row r="81" spans="1:17" ht="15" customHeight="1" x14ac:dyDescent="0.3">
      <c r="A81" s="21" t="s">
        <v>150</v>
      </c>
      <c r="B81" s="22" t="s">
        <v>151</v>
      </c>
      <c r="C81" s="23">
        <v>154981.20000000001</v>
      </c>
      <c r="D81" s="23">
        <v>154981.20000000001</v>
      </c>
      <c r="E81" s="23">
        <v>67949.2</v>
      </c>
      <c r="F81" s="23">
        <v>67949.2</v>
      </c>
      <c r="G81" s="23">
        <v>246528.5</v>
      </c>
      <c r="H81" s="23">
        <v>246528.5</v>
      </c>
      <c r="I81" s="23">
        <v>144848.1</v>
      </c>
      <c r="J81" s="23">
        <v>144848.1</v>
      </c>
      <c r="K81" s="16">
        <v>2.1317116316306888</v>
      </c>
      <c r="L81" s="16">
        <v>2.1317116316306888</v>
      </c>
      <c r="M81" s="16">
        <v>0.5875511350614635</v>
      </c>
      <c r="N81" s="16">
        <v>0.5875511350614635</v>
      </c>
      <c r="O81" s="10">
        <v>76898.900000000009</v>
      </c>
      <c r="P81" s="10">
        <v>76898.900000000009</v>
      </c>
      <c r="Q81" s="8"/>
    </row>
    <row r="82" spans="1:17" ht="15" customHeight="1" x14ac:dyDescent="0.3">
      <c r="A82" s="21" t="s">
        <v>152</v>
      </c>
      <c r="B82" s="22" t="s">
        <v>153</v>
      </c>
      <c r="C82" s="23">
        <v>28836.7</v>
      </c>
      <c r="D82" s="23">
        <v>14748.1</v>
      </c>
      <c r="E82" s="23">
        <v>15943.8</v>
      </c>
      <c r="F82" s="23">
        <v>8769.6</v>
      </c>
      <c r="G82" s="23">
        <v>48251.1</v>
      </c>
      <c r="H82" s="23">
        <v>18834.5</v>
      </c>
      <c r="I82" s="23">
        <v>16797</v>
      </c>
      <c r="J82" s="23">
        <v>9625.7999999999993</v>
      </c>
      <c r="K82" s="16">
        <v>1.0535129642870584</v>
      </c>
      <c r="L82" s="16">
        <v>1.0976327312534209</v>
      </c>
      <c r="M82" s="16">
        <v>0.34811641599880627</v>
      </c>
      <c r="N82" s="16">
        <v>0.511072765403913</v>
      </c>
      <c r="O82" s="10">
        <v>853.20000000000073</v>
      </c>
      <c r="P82" s="10">
        <v>856.19999999999891</v>
      </c>
      <c r="Q82" s="8"/>
    </row>
    <row r="83" spans="1:17" ht="15" customHeight="1" x14ac:dyDescent="0.3">
      <c r="A83" s="18" t="s">
        <v>154</v>
      </c>
      <c r="B83" s="19" t="s">
        <v>155</v>
      </c>
      <c r="C83" s="20">
        <f>SUM(C84:C86)</f>
        <v>30846.400000000001</v>
      </c>
      <c r="D83" s="20">
        <f t="shared" ref="D83:J83" si="12">SUM(D84:D86)</f>
        <v>15149.6</v>
      </c>
      <c r="E83" s="20">
        <f t="shared" si="12"/>
        <v>15921.800000000001</v>
      </c>
      <c r="F83" s="20">
        <f t="shared" si="12"/>
        <v>8871.9</v>
      </c>
      <c r="G83" s="20">
        <f t="shared" si="12"/>
        <v>32607</v>
      </c>
      <c r="H83" s="20">
        <f t="shared" si="12"/>
        <v>17338</v>
      </c>
      <c r="I83" s="20">
        <f t="shared" si="12"/>
        <v>16938.600000000002</v>
      </c>
      <c r="J83" s="20">
        <f t="shared" si="12"/>
        <v>10221.6</v>
      </c>
      <c r="K83" s="15">
        <v>1.0638621261415167</v>
      </c>
      <c r="L83" s="15">
        <v>1.1521320123085248</v>
      </c>
      <c r="M83" s="15">
        <v>0.519477412825467</v>
      </c>
      <c r="N83" s="15">
        <v>0.58954896758565001</v>
      </c>
      <c r="O83" s="9">
        <v>1016.8000000000011</v>
      </c>
      <c r="P83" s="9">
        <v>1349.7000000000007</v>
      </c>
      <c r="Q83" s="8"/>
    </row>
    <row r="84" spans="1:17" ht="15" customHeight="1" x14ac:dyDescent="0.3">
      <c r="A84" s="21" t="s">
        <v>156</v>
      </c>
      <c r="B84" s="22" t="s">
        <v>157</v>
      </c>
      <c r="C84" s="23">
        <v>1082.4000000000001</v>
      </c>
      <c r="D84" s="23">
        <v>0</v>
      </c>
      <c r="E84" s="23">
        <v>571.70000000000005</v>
      </c>
      <c r="F84" s="23">
        <v>0</v>
      </c>
      <c r="G84" s="23">
        <v>1125.4000000000001</v>
      </c>
      <c r="H84" s="23">
        <v>0</v>
      </c>
      <c r="I84" s="23">
        <v>270.7</v>
      </c>
      <c r="J84" s="23">
        <v>0</v>
      </c>
      <c r="K84" s="16">
        <v>0.47350008745845718</v>
      </c>
      <c r="L84" s="16" t="s">
        <v>180</v>
      </c>
      <c r="M84" s="16">
        <v>0.24053669806291095</v>
      </c>
      <c r="N84" s="16" t="s">
        <v>180</v>
      </c>
      <c r="O84" s="10">
        <v>-301.00000000000006</v>
      </c>
      <c r="P84" s="10">
        <v>0</v>
      </c>
      <c r="Q84" s="8"/>
    </row>
    <row r="85" spans="1:17" ht="15" customHeight="1" x14ac:dyDescent="0.3">
      <c r="A85" s="21" t="s">
        <v>158</v>
      </c>
      <c r="B85" s="22" t="s">
        <v>159</v>
      </c>
      <c r="C85" s="23">
        <f>29764-45</f>
        <v>29719</v>
      </c>
      <c r="D85" s="23">
        <v>15149.6</v>
      </c>
      <c r="E85" s="23">
        <f>15350.1-45</f>
        <v>15305.1</v>
      </c>
      <c r="F85" s="23">
        <v>8871.9</v>
      </c>
      <c r="G85" s="23">
        <v>31481.599999999999</v>
      </c>
      <c r="H85" s="23">
        <v>17338</v>
      </c>
      <c r="I85" s="23">
        <v>16667.900000000001</v>
      </c>
      <c r="J85" s="23">
        <v>10221.6</v>
      </c>
      <c r="K85" s="16">
        <v>1.0890422146866079</v>
      </c>
      <c r="L85" s="16">
        <v>1.1521320123085248</v>
      </c>
      <c r="M85" s="16">
        <v>0.52944894795690189</v>
      </c>
      <c r="N85" s="16">
        <v>0.58954896758565001</v>
      </c>
      <c r="O85" s="10">
        <v>1362.8000000000011</v>
      </c>
      <c r="P85" s="10">
        <v>1349.7000000000007</v>
      </c>
      <c r="Q85" s="8"/>
    </row>
    <row r="86" spans="1:17" ht="15" customHeight="1" x14ac:dyDescent="0.3">
      <c r="A86" s="21" t="s">
        <v>173</v>
      </c>
      <c r="B86" s="22" t="s">
        <v>172</v>
      </c>
      <c r="C86" s="23">
        <v>45</v>
      </c>
      <c r="D86" s="23">
        <v>0</v>
      </c>
      <c r="E86" s="23">
        <v>45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16">
        <v>0</v>
      </c>
      <c r="L86" s="16" t="s">
        <v>180</v>
      </c>
      <c r="M86" s="16" t="s">
        <v>180</v>
      </c>
      <c r="N86" s="16" t="s">
        <v>180</v>
      </c>
      <c r="O86" s="10">
        <v>-45</v>
      </c>
      <c r="P86" s="10">
        <v>0</v>
      </c>
      <c r="Q86" s="8"/>
    </row>
    <row r="87" spans="1:17" ht="25.5" customHeight="1" x14ac:dyDescent="0.3">
      <c r="A87" s="18" t="s">
        <v>160</v>
      </c>
      <c r="B87" s="19" t="s">
        <v>161</v>
      </c>
      <c r="C87" s="20">
        <f>SUM(C88)</f>
        <v>1747882.8</v>
      </c>
      <c r="D87" s="20">
        <f t="shared" ref="D87:J87" si="13">SUM(D88)</f>
        <v>1713124.9</v>
      </c>
      <c r="E87" s="20">
        <f t="shared" si="13"/>
        <v>824577.8</v>
      </c>
      <c r="F87" s="20">
        <f t="shared" si="13"/>
        <v>814791.9</v>
      </c>
      <c r="G87" s="20">
        <f t="shared" si="13"/>
        <v>1795319.5</v>
      </c>
      <c r="H87" s="20">
        <f t="shared" si="13"/>
        <v>1750405</v>
      </c>
      <c r="I87" s="20">
        <f t="shared" si="13"/>
        <v>712454.6</v>
      </c>
      <c r="J87" s="20">
        <f t="shared" si="13"/>
        <v>691158.4</v>
      </c>
      <c r="K87" s="15">
        <v>0.86402350390709026</v>
      </c>
      <c r="L87" s="15">
        <v>0.84826371003442724</v>
      </c>
      <c r="M87" s="15">
        <v>0.39684000535837771</v>
      </c>
      <c r="N87" s="15">
        <v>0.39485627611895535</v>
      </c>
      <c r="O87" s="9">
        <v>-112123.20000000007</v>
      </c>
      <c r="P87" s="9">
        <v>-123633.5</v>
      </c>
      <c r="Q87" s="8"/>
    </row>
    <row r="88" spans="1:17" ht="25.5" customHeight="1" x14ac:dyDescent="0.3">
      <c r="A88" s="21" t="s">
        <v>162</v>
      </c>
      <c r="B88" s="22" t="s">
        <v>163</v>
      </c>
      <c r="C88" s="23">
        <v>1747882.8</v>
      </c>
      <c r="D88" s="23">
        <v>1713124.9</v>
      </c>
      <c r="E88" s="23">
        <v>824577.8</v>
      </c>
      <c r="F88" s="23">
        <v>814791.9</v>
      </c>
      <c r="G88" s="23">
        <v>1795319.5</v>
      </c>
      <c r="H88" s="23">
        <v>1750405</v>
      </c>
      <c r="I88" s="23">
        <v>712454.6</v>
      </c>
      <c r="J88" s="23">
        <v>691158.4</v>
      </c>
      <c r="K88" s="16">
        <v>0.86402350390709026</v>
      </c>
      <c r="L88" s="16">
        <v>0.84826371003442724</v>
      </c>
      <c r="M88" s="16">
        <v>0.39684000535837771</v>
      </c>
      <c r="N88" s="16">
        <v>0.39485627611895535</v>
      </c>
      <c r="O88" s="10">
        <v>-112123.20000000007</v>
      </c>
      <c r="P88" s="10">
        <v>-123633.5</v>
      </c>
      <c r="Q88" s="8"/>
    </row>
    <row r="89" spans="1:17" ht="51" customHeight="1" x14ac:dyDescent="0.3">
      <c r="A89" s="18" t="s">
        <v>181</v>
      </c>
      <c r="B89" s="19" t="s">
        <v>164</v>
      </c>
      <c r="C89" s="20">
        <f>SUM(C90:C92)</f>
        <v>0</v>
      </c>
      <c r="D89" s="20">
        <f t="shared" ref="D89:J89" si="14">SUM(D90:D92)</f>
        <v>2236740.1</v>
      </c>
      <c r="E89" s="20">
        <f t="shared" si="14"/>
        <v>20.9</v>
      </c>
      <c r="F89" s="20">
        <f t="shared" si="14"/>
        <v>1219345.2</v>
      </c>
      <c r="G89" s="20">
        <f t="shared" si="14"/>
        <v>0</v>
      </c>
      <c r="H89" s="20">
        <f t="shared" si="14"/>
        <v>2552206.5</v>
      </c>
      <c r="I89" s="20">
        <f t="shared" si="14"/>
        <v>125.4</v>
      </c>
      <c r="J89" s="20">
        <f t="shared" si="14"/>
        <v>1348937.3</v>
      </c>
      <c r="K89" s="15">
        <v>6.0000000000000009</v>
      </c>
      <c r="L89" s="15">
        <v>1.1062800755684281</v>
      </c>
      <c r="M89" s="15" t="s">
        <v>180</v>
      </c>
      <c r="N89" s="15">
        <v>0.52853767906319493</v>
      </c>
      <c r="O89" s="9">
        <v>104.5</v>
      </c>
      <c r="P89" s="9">
        <v>129592.10000000009</v>
      </c>
      <c r="Q89" s="8"/>
    </row>
    <row r="90" spans="1:17" ht="38.25" customHeight="1" x14ac:dyDescent="0.3">
      <c r="A90" s="21" t="s">
        <v>165</v>
      </c>
      <c r="B90" s="22" t="s">
        <v>166</v>
      </c>
      <c r="C90" s="23">
        <v>0</v>
      </c>
      <c r="D90" s="23">
        <v>1830790.6</v>
      </c>
      <c r="E90" s="23">
        <v>0</v>
      </c>
      <c r="F90" s="23">
        <v>1105436.8999999999</v>
      </c>
      <c r="G90" s="23">
        <v>0</v>
      </c>
      <c r="H90" s="23">
        <v>1871049</v>
      </c>
      <c r="I90" s="23">
        <v>120.4</v>
      </c>
      <c r="J90" s="23">
        <v>1168564.3</v>
      </c>
      <c r="K90" s="16" t="s">
        <v>180</v>
      </c>
      <c r="L90" s="16">
        <v>1.0571062898298402</v>
      </c>
      <c r="M90" s="16" t="s">
        <v>180</v>
      </c>
      <c r="N90" s="16">
        <v>0.6245503458220496</v>
      </c>
      <c r="O90" s="10">
        <v>120.4</v>
      </c>
      <c r="P90" s="10">
        <v>63127.40000000014</v>
      </c>
      <c r="Q90" s="8"/>
    </row>
    <row r="91" spans="1:17" ht="15" customHeight="1" x14ac:dyDescent="0.3">
      <c r="A91" s="21" t="s">
        <v>167</v>
      </c>
      <c r="B91" s="22" t="s">
        <v>168</v>
      </c>
      <c r="C91" s="23">
        <v>0</v>
      </c>
      <c r="D91" s="23">
        <v>219278.9</v>
      </c>
      <c r="E91" s="23">
        <v>0</v>
      </c>
      <c r="F91" s="23">
        <v>49165.7</v>
      </c>
      <c r="G91" s="23">
        <v>0</v>
      </c>
      <c r="H91" s="23">
        <v>312709.3</v>
      </c>
      <c r="I91" s="23">
        <v>0</v>
      </c>
      <c r="J91" s="23">
        <v>121873.60000000001</v>
      </c>
      <c r="K91" s="16" t="s">
        <v>180</v>
      </c>
      <c r="L91" s="16">
        <v>2.4788338211395344</v>
      </c>
      <c r="M91" s="16" t="s">
        <v>180</v>
      </c>
      <c r="N91" s="16">
        <v>0.38973449142702188</v>
      </c>
      <c r="O91" s="10">
        <v>0</v>
      </c>
      <c r="P91" s="10">
        <v>72707.900000000009</v>
      </c>
      <c r="Q91" s="8"/>
    </row>
    <row r="92" spans="1:17" ht="15" customHeight="1" x14ac:dyDescent="0.3">
      <c r="A92" s="21" t="s">
        <v>169</v>
      </c>
      <c r="B92" s="22" t="s">
        <v>170</v>
      </c>
      <c r="C92" s="23">
        <v>0</v>
      </c>
      <c r="D92" s="23">
        <v>186670.6</v>
      </c>
      <c r="E92" s="23">
        <v>20.9</v>
      </c>
      <c r="F92" s="23">
        <v>64742.6</v>
      </c>
      <c r="G92" s="23">
        <v>0</v>
      </c>
      <c r="H92" s="23">
        <v>368448.2</v>
      </c>
      <c r="I92" s="23">
        <v>5</v>
      </c>
      <c r="J92" s="23">
        <v>58499.4</v>
      </c>
      <c r="K92" s="16">
        <v>0.23923444976076558</v>
      </c>
      <c r="L92" s="16">
        <v>0.90356890208301799</v>
      </c>
      <c r="M92" s="16" t="s">
        <v>180</v>
      </c>
      <c r="N92" s="16">
        <v>0.15877238645758074</v>
      </c>
      <c r="O92" s="10">
        <v>-15.899999999999999</v>
      </c>
      <c r="P92" s="10">
        <v>-6243.1999999999971</v>
      </c>
      <c r="Q92" s="8"/>
    </row>
    <row r="93" spans="1:17" ht="14.1" customHeight="1" x14ac:dyDescent="0.3">
      <c r="A93" s="11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4"/>
    </row>
    <row r="94" spans="1:17" ht="15" customHeight="1" x14ac:dyDescent="0.3">
      <c r="A94" s="32"/>
      <c r="B94" s="33"/>
      <c r="C94" s="34"/>
      <c r="D94" s="35"/>
      <c r="E94" s="44"/>
      <c r="F94" s="45"/>
      <c r="G94" s="3"/>
      <c r="H94" s="3"/>
      <c r="I94" s="3"/>
      <c r="J94" s="3"/>
      <c r="K94" s="3"/>
      <c r="L94" s="3"/>
      <c r="M94" s="3"/>
      <c r="N94" s="3"/>
      <c r="O94" s="3"/>
      <c r="P94" s="3"/>
      <c r="Q94" s="2"/>
    </row>
    <row r="95" spans="1:17" ht="15" customHeight="1" x14ac:dyDescent="0.3">
      <c r="A95" s="3"/>
      <c r="B95" s="3"/>
      <c r="C95" s="30"/>
      <c r="D95" s="31"/>
      <c r="E95" s="30"/>
      <c r="F95" s="31"/>
      <c r="G95" s="3"/>
      <c r="H95" s="3"/>
      <c r="I95" s="3"/>
      <c r="J95" s="3"/>
      <c r="K95" s="3"/>
      <c r="L95" s="3"/>
      <c r="M95" s="3"/>
      <c r="N95" s="3"/>
      <c r="O95" s="3"/>
      <c r="P95" s="3"/>
      <c r="Q95" s="2"/>
    </row>
    <row r="96" spans="1:17" ht="14.1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"/>
    </row>
    <row r="97" spans="1:17" ht="15" customHeight="1" x14ac:dyDescent="0.3">
      <c r="A97" s="32"/>
      <c r="B97" s="33"/>
      <c r="C97" s="34"/>
      <c r="D97" s="35"/>
      <c r="E97" s="44"/>
      <c r="F97" s="45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</row>
    <row r="98" spans="1:17" ht="15" customHeight="1" x14ac:dyDescent="0.3">
      <c r="A98" s="3"/>
      <c r="B98" s="3"/>
      <c r="C98" s="30"/>
      <c r="D98" s="31"/>
      <c r="E98" s="30"/>
      <c r="F98" s="31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</row>
    <row r="99" spans="1:17" ht="14.1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</row>
    <row r="100" spans="1:17" ht="15" customHeight="1" x14ac:dyDescent="0.3">
      <c r="A100" s="32"/>
      <c r="B100" s="33"/>
      <c r="C100" s="33"/>
      <c r="D100" s="3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</row>
    <row r="101" spans="1:17" ht="14.1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"/>
    </row>
  </sheetData>
  <mergeCells count="30">
    <mergeCell ref="A100:D100"/>
    <mergeCell ref="A97:B97"/>
    <mergeCell ref="C97:D97"/>
    <mergeCell ref="E97:F97"/>
    <mergeCell ref="C98:D98"/>
    <mergeCell ref="E98:F98"/>
    <mergeCell ref="A94:B94"/>
    <mergeCell ref="C94:D94"/>
    <mergeCell ref="E94:F94"/>
    <mergeCell ref="C95:D95"/>
    <mergeCell ref="E95:F95"/>
    <mergeCell ref="G9:P9"/>
    <mergeCell ref="C10:D10"/>
    <mergeCell ref="E10:F10"/>
    <mergeCell ref="G10:H10"/>
    <mergeCell ref="I10:J10"/>
    <mergeCell ref="K10:L10"/>
    <mergeCell ref="M10:N10"/>
    <mergeCell ref="O10:P10"/>
    <mergeCell ref="A6:D6"/>
    <mergeCell ref="A7:D7"/>
    <mergeCell ref="A9:A11"/>
    <mergeCell ref="B9:B11"/>
    <mergeCell ref="C9:F9"/>
    <mergeCell ref="A1:P2"/>
    <mergeCell ref="A3:P3"/>
    <mergeCell ref="A4:D4"/>
    <mergeCell ref="E4:H4"/>
    <mergeCell ref="A5:D5"/>
    <mergeCell ref="E5:H5"/>
  </mergeCells>
  <pageMargins left="0" right="0" top="0" bottom="0" header="0.31496062992125984" footer="0.31496062992125984"/>
  <pageSetup paperSize="8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CF5B0C5-50EC-454E-9D57-D59E0EAF95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</vt:lpstr>
      <vt:lpstr>'Таблица 1'!Заголовки_для_печати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Пушкарева Вера Николаевна</dc:creator>
  <cp:lastModifiedBy>Дубровина Александра Витальевна</cp:lastModifiedBy>
  <cp:lastPrinted>2017-07-25T08:39:13Z</cp:lastPrinted>
  <dcterms:created xsi:type="dcterms:W3CDTF">2017-07-24T08:23:10Z</dcterms:created>
  <dcterms:modified xsi:type="dcterms:W3CDTF">2018-05-07T06:33:18Z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C:\Users\ВПушкарева\AppData\Local\Кейсистемс\Свод-СМАРТ\ReportManager\Pasport_RZPR.xlsx</vt:lpwstr>
  </property>
  <property fmtid="{D5CDD505-2E9C-101B-9397-08002B2CF9AE}" pid="3" name="Report Name">
    <vt:lpwstr>C__Users_ВПушкарева_AppData_Local_Кейсистемс_Свод-СМАРТ_ReportManager_Pasport_RZPR.xlsx</vt:lpwstr>
  </property>
</Properties>
</file>