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440" windowHeight="12075"/>
  </bookViews>
  <sheets>
    <sheet name="Приложение № 3" sheetId="1" r:id="rId1"/>
  </sheets>
  <definedNames>
    <definedName name="_xlnm._FilterDatabase" localSheetId="0" hidden="1">'Приложение № 3'!$A$5:$P$88</definedName>
    <definedName name="_xlnm.Print_Area" localSheetId="0">'Приложение № 3'!$A$1:$F$88</definedName>
  </definedNames>
  <calcPr calcId="145621"/>
</workbook>
</file>

<file path=xl/calcChain.xml><?xml version="1.0" encoding="utf-8"?>
<calcChain xmlns="http://schemas.openxmlformats.org/spreadsheetml/2006/main">
  <c r="E27" i="1" l="1"/>
  <c r="E84" i="1"/>
  <c r="E78" i="1"/>
  <c r="D78" i="1"/>
  <c r="E43" i="1"/>
  <c r="E38" i="1"/>
  <c r="E21" i="1"/>
  <c r="E17" i="1"/>
  <c r="E7" i="1"/>
  <c r="D84" i="1"/>
  <c r="D7" i="1"/>
  <c r="F79" i="1" l="1"/>
  <c r="F74" i="1"/>
  <c r="F26" i="1"/>
  <c r="F45" i="1"/>
  <c r="D27" i="1" l="1"/>
  <c r="D82" i="1"/>
  <c r="E73" i="1"/>
  <c r="D73" i="1"/>
  <c r="D43" i="1"/>
  <c r="F41" i="1"/>
  <c r="D38" i="1"/>
  <c r="D21" i="1"/>
  <c r="D17" i="1"/>
  <c r="E82" i="1"/>
  <c r="E67" i="1"/>
  <c r="E60" i="1"/>
  <c r="E56" i="1"/>
  <c r="E49" i="1"/>
  <c r="F54" i="1"/>
  <c r="F8" i="1"/>
  <c r="E88" i="1" l="1"/>
  <c r="F73" i="1"/>
  <c r="D60" i="1"/>
  <c r="F60" i="1" s="1"/>
  <c r="D67" i="1"/>
  <c r="F67" i="1" s="1"/>
  <c r="D56" i="1"/>
  <c r="F56" i="1" s="1"/>
  <c r="D49" i="1"/>
  <c r="F49" i="1" s="1"/>
  <c r="F43" i="1"/>
  <c r="F27" i="1"/>
  <c r="F21" i="1"/>
  <c r="F17" i="1"/>
  <c r="F9" i="1"/>
  <c r="F10" i="1"/>
  <c r="F11" i="1"/>
  <c r="F12" i="1"/>
  <c r="F16" i="1"/>
  <c r="F18" i="1"/>
  <c r="F23" i="1"/>
  <c r="F24" i="1"/>
  <c r="F28" i="1"/>
  <c r="F31" i="1"/>
  <c r="F32" i="1"/>
  <c r="F33" i="1"/>
  <c r="F34" i="1"/>
  <c r="F35" i="1"/>
  <c r="F36" i="1"/>
  <c r="F37" i="1"/>
  <c r="F38" i="1"/>
  <c r="F39" i="1"/>
  <c r="F40" i="1"/>
  <c r="F42" i="1"/>
  <c r="F46" i="1"/>
  <c r="F48" i="1"/>
  <c r="F50" i="1"/>
  <c r="F51" i="1"/>
  <c r="F52" i="1"/>
  <c r="F53" i="1"/>
  <c r="F55" i="1"/>
  <c r="F57" i="1"/>
  <c r="F58" i="1"/>
  <c r="F59" i="1"/>
  <c r="F61" i="1"/>
  <c r="F62" i="1"/>
  <c r="F63" i="1"/>
  <c r="F64" i="1"/>
  <c r="F65" i="1"/>
  <c r="F66" i="1"/>
  <c r="F68" i="1"/>
  <c r="F69" i="1"/>
  <c r="F70" i="1"/>
  <c r="F71" i="1"/>
  <c r="F72" i="1"/>
  <c r="F75" i="1"/>
  <c r="F76" i="1"/>
  <c r="F77" i="1"/>
  <c r="F78" i="1"/>
  <c r="F80" i="1"/>
  <c r="D88" i="1" l="1"/>
  <c r="F88" i="1" s="1"/>
  <c r="F7" i="1"/>
</calcChain>
</file>

<file path=xl/sharedStrings.xml><?xml version="1.0" encoding="utf-8"?>
<sst xmlns="http://schemas.openxmlformats.org/spreadsheetml/2006/main" count="263" uniqueCount="111">
  <si>
    <t>Наименование показателя</t>
  </si>
  <si>
    <t>РЗ</t>
  </si>
  <si>
    <t>ПР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</si>
  <si>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</si>
  <si>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</si>
  <si>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</si>
  <si>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</si>
  <si>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</si>
  <si>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</si>
  <si>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</si>
  <si>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</si>
  <si>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</si>
  <si>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</si>
  <si>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</si>
  <si>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</si>
  <si>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</si>
  <si>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</si>
  <si>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</si>
  <si>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</si>
  <si>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</si>
  <si>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</si>
  <si>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</si>
  <si>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</si>
  <si>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</si>
  <si>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</si>
  <si>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</si>
  <si>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</si>
  <si>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</si>
  <si>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</si>
  <si>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Миграционная политика</t>
  </si>
  <si>
    <t>Национальная экономика</t>
  </si>
  <si>
    <t>Общеэкономические вопросы</t>
  </si>
  <si>
    <t>Сельское хозяйство и рыболовство</t>
  </si>
  <si>
    <t>08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</si>
  <si>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</si>
  <si>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</si>
  <si>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</si>
  <si>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</si>
  <si>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</si>
  <si>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</si>
  <si>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</si>
  <si>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</si>
  <si>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</si>
  <si>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</si>
  <si>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</si>
  <si>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</si>
  <si>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</si>
  <si>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</si>
  <si>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</si>
  <si>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</si>
  <si>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</si>
  <si>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14</t>
  </si>
  <si>
    <t>Общее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</si>
  <si>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</si>
  <si>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</si>
  <si>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</si>
  <si>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</si>
  <si>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</si>
  <si>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</si>
  <si>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</si>
  <si>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</si>
  <si>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</si>
  <si>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</si>
  <si>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</si>
  <si>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</si>
  <si>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</si>
  <si>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</si>
  <si>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</si>
  <si>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</si>
  <si>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</si>
  <si>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</si>
  <si>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</si>
  <si>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</si>
  <si>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</si>
  <si>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</si>
  <si>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</si>
  <si>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</si>
  <si>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</si>
  <si>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</si>
  <si>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</si>
  <si>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</si>
  <si>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</si>
  <si>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 расходов</t>
  </si>
  <si>
    <t>(тыс.рублей)</t>
  </si>
  <si>
    <t xml:space="preserve">Коды </t>
  </si>
  <si>
    <t>х</t>
  </si>
  <si>
    <t>Мобилизационная подготовка экономики</t>
  </si>
  <si>
    <t>Другие вопросы в области национальной обороны</t>
  </si>
  <si>
    <t>Органы внутренних дел</t>
  </si>
  <si>
    <t>Другие вопросы в области национальной безопасности и правоохранительной деятельности</t>
  </si>
  <si>
    <t>Топливно-энергетический комплекс</t>
  </si>
  <si>
    <t>Воспроизводство минерально-сырьевой базы</t>
  </si>
  <si>
    <t>Благоустройство</t>
  </si>
  <si>
    <t>Экологический контроль</t>
  </si>
  <si>
    <t>Сбор, удаление отходов и очистка сточных вод</t>
  </si>
  <si>
    <t xml:space="preserve">Физическая культура </t>
  </si>
  <si>
    <t>Телевидение и радиовещание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</si>
  <si>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</si>
  <si>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</si>
  <si>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</si>
  <si>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Отчет об исполнении расходов консолидировапнного бюджета Забайкальского края по разделам и подразделам за полугодие 2015 - 2016 годов</t>
  </si>
  <si>
    <t>Исполнено на 01.07.2016</t>
  </si>
  <si>
    <t>Прикладные научные исследования в области общегосударственных вопросов</t>
  </si>
  <si>
    <t>Другие вопросы в области средств массовой информации</t>
  </si>
  <si>
    <t>Иные дотации</t>
  </si>
  <si>
    <t>Исполнено на 01.07.2015</t>
  </si>
  <si>
    <t>Темп роста к  полугодию 2015 года                                                (гр. 6/гр.4)</t>
  </si>
  <si>
    <t>в 3,9 раза</t>
  </si>
  <si>
    <t>&lt;&lt;</t>
  </si>
  <si>
    <t>в 1,3 раза</t>
  </si>
  <si>
    <t>в 2,1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</si>
</sst>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_-* #,##0.0_р_._-;\-* #,##0.0_р_._-;_-* &quot;-&quot;?_р_._-;_-@_-"/>
  </numFmts>
  <fonts count="10" x14ac:knownFonts="1"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44" fontId="0" fillId="0" borderId="0">
      <alignment vertical="top" wrapText="1"/>
    </xf>
    <xf numFmtId="0" fontId="1" fillId="0" borderId="0"/>
  </cellStyleXfs>
  <cellXfs count="54">
    <xf numFmtId="44" fontId="0" fillId="0" borderId="0" xfId="0">
      <alignment vertical="top" wrapText="1"/>
    </xf>
    <xf numFmtId="44" fontId="0" fillId="2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vertical="top" wrapText="1"/>
    </xf>
    <xf numFmtId="0" fontId="8" fillId="2" borderId="0" xfId="0" applyNumberFormat="1" applyFont="1" applyFill="1" applyAlignment="1">
      <alignment vertical="center" wrapText="1"/>
    </xf>
    <xf numFmtId="44" fontId="0" fillId="2" borderId="0" xfId="0" applyNumberFormat="1" applyFont="1" applyFill="1" applyBorder="1" applyAlignment="1">
      <alignment vertical="top" wrapText="1"/>
    </xf>
    <xf numFmtId="0" fontId="8" fillId="2" borderId="0" xfId="0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>
      <alignment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 applyAlignment="1">
      <alignment vertical="center" wrapText="1"/>
    </xf>
    <xf numFmtId="165" fontId="0" fillId="2" borderId="4" xfId="0" applyNumberFormat="1" applyFont="1" applyFill="1" applyBorder="1" applyAlignment="1">
      <alignment horizontal="right" vertical="center" wrapText="1"/>
    </xf>
    <xf numFmtId="0" fontId="0" fillId="2" borderId="0" xfId="0" applyNumberFormat="1" applyFont="1" applyFill="1" applyBorder="1" applyAlignment="1">
      <alignment vertical="center" wrapText="1"/>
    </xf>
    <xf numFmtId="164" fontId="0" fillId="2" borderId="0" xfId="0" applyNumberFormat="1" applyFont="1" applyFill="1" applyBorder="1" applyAlignment="1">
      <alignment horizontal="right" vertical="center" wrapText="1"/>
    </xf>
    <xf numFmtId="0" fontId="0" fillId="3" borderId="0" xfId="0" applyNumberFormat="1" applyFont="1" applyFill="1" applyBorder="1" applyAlignment="1">
      <alignment vertical="top" wrapText="1"/>
    </xf>
    <xf numFmtId="0" fontId="0" fillId="2" borderId="0" xfId="0" applyNumberFormat="1" applyFont="1" applyFill="1" applyBorder="1" applyAlignment="1">
      <alignment horizontal="left" vertical="center" wrapText="1"/>
    </xf>
    <xf numFmtId="0" fontId="0" fillId="2" borderId="0" xfId="0" applyNumberFormat="1" applyFont="1" applyFill="1" applyBorder="1" applyAlignment="1">
      <alignment vertical="top" wrapText="1"/>
    </xf>
    <xf numFmtId="0" fontId="0" fillId="3" borderId="0" xfId="0" applyNumberFormat="1" applyFont="1" applyFill="1" applyBorder="1" applyAlignment="1">
      <alignment vertical="center" wrapText="1"/>
    </xf>
    <xf numFmtId="0" fontId="9" fillId="3" borderId="4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Alignment="1">
      <alignment vertical="center" wrapText="1"/>
    </xf>
    <xf numFmtId="165" fontId="6" fillId="2" borderId="4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44" fontId="5" fillId="2" borderId="0" xfId="0" applyNumberFormat="1" applyFont="1" applyFill="1" applyAlignment="1">
      <alignment vertical="top" wrapText="1"/>
    </xf>
    <xf numFmtId="0" fontId="7" fillId="2" borderId="0" xfId="0" applyNumberFormat="1" applyFont="1" applyFill="1" applyAlignment="1">
      <alignment horizontal="center" vertical="top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Border="1" applyAlignment="1">
      <alignment horizontal="right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right" vertical="center" wrapText="1"/>
    </xf>
    <xf numFmtId="165" fontId="0" fillId="0" borderId="4" xfId="0" applyNumberFormat="1" applyFont="1" applyFill="1" applyBorder="1" applyAlignment="1">
      <alignment horizontal="right" vertical="center" wrapText="1"/>
    </xf>
    <xf numFmtId="165" fontId="6" fillId="0" borderId="4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top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 wrapText="1"/>
    </xf>
  </cellXfs>
  <cellStyles count="2">
    <cellStyle name="Обычный" xfId="0" builtinId="0"/>
    <cellStyle name="Обычный_Приложения 8, 9, 10 (1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view="pageBreakPreview" zoomScale="75" zoomScaleNormal="100" zoomScaleSheetLayoutView="75" workbookViewId="0">
      <selection activeCell="D9" sqref="D9"/>
    </sheetView>
  </sheetViews>
  <sheetFormatPr defaultRowHeight="12.75" x14ac:dyDescent="0.2"/>
  <cols>
    <col min="1" max="1" width="45.83203125" style="1" customWidth="1"/>
    <col min="2" max="3" width="6" style="1" customWidth="1"/>
    <col min="4" max="4" width="16" style="1" customWidth="1"/>
    <col min="5" max="5" width="16" style="29" customWidth="1"/>
    <col min="6" max="6" width="13.1640625" style="29" customWidth="1"/>
    <col min="7" max="7" width="20.1640625" style="29" customWidth="1"/>
    <col min="8" max="8" width="9.33203125" style="1"/>
    <col min="9" max="9" width="34.1640625" style="1" customWidth="1"/>
    <col min="10" max="10" width="4.6640625" style="1" customWidth="1"/>
    <col min="11" max="11" width="6.6640625" style="1" customWidth="1"/>
    <col min="12" max="12" width="9.33203125" style="1"/>
    <col min="13" max="13" width="7.83203125" style="1" customWidth="1"/>
    <col min="14" max="14" width="18" style="1" customWidth="1"/>
    <col min="15" max="15" width="23" style="1" customWidth="1"/>
    <col min="16" max="16384" width="9.33203125" style="1"/>
  </cols>
  <sheetData>
    <row r="1" spans="1:16" ht="59.25" customHeight="1" x14ac:dyDescent="0.2">
      <c r="A1" s="51" t="s">
        <v>100</v>
      </c>
      <c r="B1" s="51"/>
      <c r="C1" s="51"/>
      <c r="D1" s="51"/>
      <c r="E1" s="51"/>
      <c r="F1" s="51"/>
      <c r="G1" s="30"/>
      <c r="H1" s="2"/>
      <c r="I1" s="2"/>
    </row>
    <row r="2" spans="1:16" ht="16.5" x14ac:dyDescent="0.2">
      <c r="A2" s="3"/>
      <c r="B2" s="3"/>
      <c r="C2" s="3"/>
      <c r="D2" s="3"/>
      <c r="E2" s="26"/>
      <c r="F2" s="26"/>
      <c r="G2" s="26"/>
      <c r="H2" s="4"/>
    </row>
    <row r="3" spans="1:16" ht="16.5" x14ac:dyDescent="0.2">
      <c r="A3" s="5"/>
      <c r="B3" s="5"/>
      <c r="C3" s="5"/>
      <c r="D3" s="5"/>
      <c r="E3" s="6"/>
      <c r="F3" s="6" t="s">
        <v>83</v>
      </c>
      <c r="G3" s="6"/>
      <c r="H3" s="4"/>
    </row>
    <row r="4" spans="1:16" ht="28.5" customHeight="1" x14ac:dyDescent="0.2">
      <c r="A4" s="52" t="s">
        <v>0</v>
      </c>
      <c r="B4" s="48" t="s">
        <v>84</v>
      </c>
      <c r="C4" s="48"/>
      <c r="D4" s="49" t="s">
        <v>105</v>
      </c>
      <c r="E4" s="49" t="s">
        <v>101</v>
      </c>
      <c r="F4" s="49" t="s">
        <v>106</v>
      </c>
      <c r="G4" s="31"/>
      <c r="H4" s="4"/>
    </row>
    <row r="5" spans="1:16" ht="42.75" customHeight="1" x14ac:dyDescent="0.2">
      <c r="A5" s="53"/>
      <c r="B5" s="32" t="s">
        <v>1</v>
      </c>
      <c r="C5" s="32" t="s">
        <v>2</v>
      </c>
      <c r="D5" s="50"/>
      <c r="E5" s="50"/>
      <c r="F5" s="50"/>
      <c r="G5" s="31"/>
      <c r="H5" s="4"/>
      <c r="I5" s="4"/>
      <c r="J5" s="4"/>
      <c r="K5" s="4"/>
      <c r="L5" s="4"/>
      <c r="M5" s="4"/>
      <c r="N5" s="4"/>
      <c r="O5" s="4"/>
      <c r="P5" s="4"/>
    </row>
    <row r="6" spans="1:16" x14ac:dyDescent="0.2">
      <c r="A6" s="36">
        <v>1</v>
      </c>
      <c r="B6" s="7">
        <v>2</v>
      </c>
      <c r="C6" s="7">
        <v>3</v>
      </c>
      <c r="D6" s="37">
        <v>4</v>
      </c>
      <c r="E6" s="37">
        <v>6</v>
      </c>
      <c r="F6" s="37">
        <v>7</v>
      </c>
      <c r="G6" s="31"/>
      <c r="H6" s="4"/>
      <c r="I6" s="9"/>
      <c r="J6" s="9"/>
      <c r="K6" s="9"/>
      <c r="L6" s="9"/>
      <c r="M6" s="9"/>
      <c r="N6" s="9"/>
      <c r="O6" s="9"/>
      <c r="P6" s="4"/>
    </row>
    <row r="7" spans="1:16" ht="14.25" customHeight="1" x14ac:dyDescent="0.2">
      <c r="A7" s="33" t="s">
        <v>3</v>
      </c>
      <c r="B7" s="34" t="s">
        <v>4</v>
      </c>
      <c r="C7" s="8" t="s">
        <v>5</v>
      </c>
      <c r="D7" s="35">
        <f>D8+D9+D10+D11+D12+D13+D14+D16</f>
        <v>2287784.4</v>
      </c>
      <c r="E7" s="35">
        <f>E8+E9+E10+E11+E12+E13+E14+E16</f>
        <v>2252413.7000000002</v>
      </c>
      <c r="F7" s="35">
        <f t="shared" ref="F7:F24" si="0">E7/D7*100</f>
        <v>98.453932110036263</v>
      </c>
      <c r="G7" s="38"/>
      <c r="H7" s="4"/>
      <c r="I7" s="14"/>
      <c r="J7" s="15"/>
      <c r="K7" s="9"/>
      <c r="L7" s="9"/>
      <c r="M7" s="9"/>
      <c r="N7" s="16"/>
      <c r="O7" s="16"/>
      <c r="P7" s="4"/>
    </row>
    <row r="8" spans="1:16" ht="44.25" customHeight="1" x14ac:dyDescent="0.2">
      <c r="A8" s="17" t="s">
        <v>6</v>
      </c>
      <c r="B8" s="12" t="s">
        <v>4</v>
      </c>
      <c r="C8" s="12" t="s">
        <v>7</v>
      </c>
      <c r="D8" s="28">
        <v>93164.800000000003</v>
      </c>
      <c r="E8" s="28">
        <v>107192.9</v>
      </c>
      <c r="F8" s="40">
        <f t="shared" si="0"/>
        <v>115.05729631792263</v>
      </c>
      <c r="G8" s="39"/>
      <c r="H8" s="4"/>
      <c r="I8" s="19"/>
      <c r="J8" s="9"/>
      <c r="K8" s="9"/>
      <c r="L8" s="9"/>
      <c r="M8" s="9"/>
      <c r="N8" s="20"/>
      <c r="O8" s="20"/>
      <c r="P8" s="4"/>
    </row>
    <row r="9" spans="1:16" ht="56.25" customHeight="1" x14ac:dyDescent="0.2">
      <c r="A9" s="17" t="s">
        <v>8</v>
      </c>
      <c r="B9" s="12" t="s">
        <v>4</v>
      </c>
      <c r="C9" s="12" t="s">
        <v>9</v>
      </c>
      <c r="D9" s="28">
        <v>94331.199999999997</v>
      </c>
      <c r="E9" s="28">
        <v>106665.7</v>
      </c>
      <c r="F9" s="40">
        <f t="shared" si="0"/>
        <v>113.07573740183523</v>
      </c>
      <c r="G9" s="39"/>
      <c r="H9" s="4"/>
      <c r="I9" s="21"/>
      <c r="J9" s="9"/>
      <c r="K9" s="9"/>
      <c r="L9" s="22"/>
      <c r="M9" s="9"/>
      <c r="N9" s="20"/>
      <c r="O9" s="20"/>
      <c r="P9" s="4"/>
    </row>
    <row r="10" spans="1:16" ht="59.25" customHeight="1" x14ac:dyDescent="0.2">
      <c r="A10" s="17" t="s">
        <v>10</v>
      </c>
      <c r="B10" s="12" t="s">
        <v>4</v>
      </c>
      <c r="C10" s="12" t="s">
        <v>11</v>
      </c>
      <c r="D10" s="28">
        <v>686806.6</v>
      </c>
      <c r="E10" s="28">
        <v>655061.5</v>
      </c>
      <c r="F10" s="40">
        <f t="shared" si="0"/>
        <v>95.377869111915942</v>
      </c>
      <c r="G10" s="39"/>
      <c r="H10" s="4"/>
      <c r="I10" s="21"/>
      <c r="J10" s="9"/>
      <c r="K10" s="9"/>
      <c r="L10" s="22"/>
      <c r="M10" s="23"/>
      <c r="N10" s="20"/>
      <c r="O10" s="20"/>
      <c r="P10" s="4"/>
    </row>
    <row r="11" spans="1:16" ht="15" customHeight="1" x14ac:dyDescent="0.2">
      <c r="A11" s="17" t="s">
        <v>12</v>
      </c>
      <c r="B11" s="12" t="s">
        <v>4</v>
      </c>
      <c r="C11" s="12" t="s">
        <v>13</v>
      </c>
      <c r="D11" s="28">
        <v>59115.4</v>
      </c>
      <c r="E11" s="28">
        <v>63938.5</v>
      </c>
      <c r="F11" s="40">
        <f t="shared" si="0"/>
        <v>108.15878772705589</v>
      </c>
      <c r="G11" s="39"/>
      <c r="H11" s="4"/>
      <c r="I11" s="24"/>
      <c r="J11" s="9"/>
      <c r="K11" s="9"/>
      <c r="L11" s="22"/>
      <c r="M11" s="9"/>
      <c r="N11" s="20"/>
      <c r="O11" s="20"/>
      <c r="P11" s="4"/>
    </row>
    <row r="12" spans="1:16" ht="42.75" customHeight="1" x14ac:dyDescent="0.2">
      <c r="A12" s="17" t="s">
        <v>14</v>
      </c>
      <c r="B12" s="12" t="s">
        <v>4</v>
      </c>
      <c r="C12" s="12" t="s">
        <v>15</v>
      </c>
      <c r="D12" s="28">
        <v>223058.2</v>
      </c>
      <c r="E12" s="28">
        <v>215799.6</v>
      </c>
      <c r="F12" s="40">
        <f t="shared" si="0"/>
        <v>96.745871705232091</v>
      </c>
      <c r="G12" s="39"/>
      <c r="H12" s="4"/>
      <c r="I12" s="24"/>
      <c r="J12" s="9"/>
      <c r="K12" s="9"/>
      <c r="L12" s="22"/>
      <c r="M12" s="9"/>
      <c r="N12" s="20"/>
      <c r="O12" s="20"/>
      <c r="P12" s="4"/>
    </row>
    <row r="13" spans="1:16" ht="25.5" customHeight="1" x14ac:dyDescent="0.2">
      <c r="A13" s="17" t="s">
        <v>16</v>
      </c>
      <c r="B13" s="12" t="s">
        <v>4</v>
      </c>
      <c r="C13" s="12" t="s">
        <v>17</v>
      </c>
      <c r="D13" s="28">
        <v>21494</v>
      </c>
      <c r="E13" s="28">
        <v>83482.2</v>
      </c>
      <c r="F13" s="40" t="s">
        <v>107</v>
      </c>
      <c r="G13" s="39"/>
      <c r="H13" s="4"/>
      <c r="I13" s="19"/>
      <c r="J13" s="9"/>
      <c r="K13" s="9"/>
      <c r="L13" s="9"/>
      <c r="M13" s="9"/>
      <c r="N13" s="20"/>
      <c r="O13" s="20"/>
      <c r="P13" s="4"/>
    </row>
    <row r="14" spans="1:16" ht="15.75" customHeight="1" x14ac:dyDescent="0.2">
      <c r="A14" s="17" t="s">
        <v>18</v>
      </c>
      <c r="B14" s="12" t="s">
        <v>4</v>
      </c>
      <c r="C14" s="12" t="s">
        <v>19</v>
      </c>
      <c r="D14" s="45">
        <v>10.4</v>
      </c>
      <c r="E14" s="28">
        <v>109.6</v>
      </c>
      <c r="F14" s="40" t="s">
        <v>108</v>
      </c>
      <c r="G14" s="39"/>
      <c r="H14" s="4"/>
      <c r="I14" s="21"/>
      <c r="J14" s="9"/>
      <c r="K14" s="9"/>
      <c r="L14" s="22"/>
      <c r="M14" s="9"/>
      <c r="N14" s="20"/>
      <c r="O14" s="20"/>
      <c r="P14" s="4"/>
    </row>
    <row r="15" spans="1:16" ht="30.75" customHeight="1" x14ac:dyDescent="0.2">
      <c r="A15" s="17" t="s">
        <v>102</v>
      </c>
      <c r="B15" s="12">
        <v>1</v>
      </c>
      <c r="C15" s="12">
        <v>12</v>
      </c>
      <c r="D15" s="18">
        <v>0</v>
      </c>
      <c r="E15" s="18">
        <v>0</v>
      </c>
      <c r="F15" s="18">
        <v>0</v>
      </c>
      <c r="G15" s="39"/>
      <c r="H15" s="4"/>
      <c r="I15" s="21"/>
      <c r="J15" s="9"/>
      <c r="K15" s="9"/>
      <c r="L15" s="22"/>
      <c r="M15" s="9"/>
      <c r="N15" s="20"/>
      <c r="O15" s="20"/>
      <c r="P15" s="4"/>
    </row>
    <row r="16" spans="1:16" ht="18" customHeight="1" x14ac:dyDescent="0.2">
      <c r="A16" s="17" t="s">
        <v>20</v>
      </c>
      <c r="B16" s="12" t="s">
        <v>4</v>
      </c>
      <c r="C16" s="12" t="s">
        <v>21</v>
      </c>
      <c r="D16" s="28">
        <v>1109803.8</v>
      </c>
      <c r="E16" s="28">
        <v>1020163.7</v>
      </c>
      <c r="F16" s="40">
        <f t="shared" si="0"/>
        <v>91.922887631129029</v>
      </c>
      <c r="G16" s="39"/>
      <c r="H16" s="4"/>
      <c r="I16" s="21"/>
      <c r="J16" s="9"/>
      <c r="K16" s="9"/>
      <c r="L16" s="22"/>
      <c r="M16" s="23"/>
      <c r="N16" s="20"/>
      <c r="O16" s="20"/>
      <c r="P16" s="4"/>
    </row>
    <row r="17" spans="1:16" ht="15" customHeight="1" x14ac:dyDescent="0.2">
      <c r="A17" s="10" t="s">
        <v>23</v>
      </c>
      <c r="B17" s="11" t="s">
        <v>7</v>
      </c>
      <c r="C17" s="12" t="s">
        <v>5</v>
      </c>
      <c r="D17" s="27">
        <f>D18+D19+D20</f>
        <v>16505.400000000001</v>
      </c>
      <c r="E17" s="27">
        <f>E18+E19+E20</f>
        <v>9431.2000000000007</v>
      </c>
      <c r="F17" s="35">
        <f t="shared" si="0"/>
        <v>57.140087486519562</v>
      </c>
      <c r="G17" s="38"/>
      <c r="H17" s="4"/>
      <c r="I17" s="24"/>
      <c r="J17" s="9"/>
      <c r="K17" s="9"/>
      <c r="L17" s="22"/>
      <c r="M17" s="9"/>
      <c r="N17" s="20"/>
      <c r="O17" s="20"/>
      <c r="P17" s="4"/>
    </row>
    <row r="18" spans="1:16" ht="15" customHeight="1" x14ac:dyDescent="0.2">
      <c r="A18" s="17" t="s">
        <v>24</v>
      </c>
      <c r="B18" s="12" t="s">
        <v>7</v>
      </c>
      <c r="C18" s="12" t="s">
        <v>9</v>
      </c>
      <c r="D18" s="18">
        <v>16460.400000000001</v>
      </c>
      <c r="E18" s="18">
        <v>9414.7000000000007</v>
      </c>
      <c r="F18" s="40">
        <f t="shared" si="0"/>
        <v>57.196058418993466</v>
      </c>
      <c r="G18" s="39"/>
      <c r="H18" s="4"/>
      <c r="I18" s="24"/>
      <c r="J18" s="9"/>
      <c r="K18" s="9"/>
      <c r="L18" s="22"/>
      <c r="M18" s="9"/>
      <c r="N18" s="20"/>
      <c r="O18" s="20"/>
      <c r="P18" s="4"/>
    </row>
    <row r="19" spans="1:16" ht="21.75" customHeight="1" x14ac:dyDescent="0.2">
      <c r="A19" s="43" t="s">
        <v>86</v>
      </c>
      <c r="B19" s="12" t="s">
        <v>7</v>
      </c>
      <c r="C19" s="42" t="s">
        <v>11</v>
      </c>
      <c r="D19" s="46">
        <v>0</v>
      </c>
      <c r="E19" s="18">
        <v>0</v>
      </c>
      <c r="F19" s="40" t="s">
        <v>85</v>
      </c>
      <c r="G19" s="39"/>
      <c r="H19" s="4"/>
      <c r="I19" s="24"/>
      <c r="J19" s="9"/>
      <c r="K19" s="9"/>
      <c r="L19" s="22"/>
      <c r="M19" s="9"/>
      <c r="N19" s="20"/>
      <c r="O19" s="20"/>
      <c r="P19" s="4"/>
    </row>
    <row r="20" spans="1:16" ht="26.25" customHeight="1" x14ac:dyDescent="0.2">
      <c r="A20" s="43" t="s">
        <v>87</v>
      </c>
      <c r="B20" s="12" t="s">
        <v>7</v>
      </c>
      <c r="C20" s="42" t="s">
        <v>13</v>
      </c>
      <c r="D20" s="46">
        <v>45</v>
      </c>
      <c r="E20" s="18">
        <v>16.5</v>
      </c>
      <c r="F20" s="40">
        <v>36.700000000000003</v>
      </c>
      <c r="G20" s="39"/>
      <c r="H20" s="4"/>
      <c r="I20" s="24"/>
      <c r="J20" s="9"/>
      <c r="K20" s="9"/>
      <c r="L20" s="22"/>
      <c r="M20" s="9"/>
      <c r="N20" s="20"/>
      <c r="O20" s="20"/>
      <c r="P20" s="4"/>
    </row>
    <row r="21" spans="1:16" ht="25.5" x14ac:dyDescent="0.2">
      <c r="A21" s="10" t="s">
        <v>25</v>
      </c>
      <c r="B21" s="11" t="s">
        <v>9</v>
      </c>
      <c r="C21" s="12" t="s">
        <v>5</v>
      </c>
      <c r="D21" s="47">
        <f>SUM(D22:D26)</f>
        <v>434639.8</v>
      </c>
      <c r="E21" s="47">
        <f>SUM(E22:E26)</f>
        <v>352875</v>
      </c>
      <c r="F21" s="35">
        <f t="shared" si="0"/>
        <v>81.187916983212304</v>
      </c>
      <c r="G21" s="38"/>
      <c r="H21" s="4"/>
      <c r="I21" s="21"/>
      <c r="J21" s="9"/>
      <c r="K21" s="9"/>
      <c r="L21" s="22"/>
      <c r="M21" s="23"/>
      <c r="N21" s="20"/>
      <c r="O21" s="20"/>
      <c r="P21" s="4"/>
    </row>
    <row r="22" spans="1:16" ht="16.5" customHeight="1" x14ac:dyDescent="0.2">
      <c r="A22" s="17" t="s">
        <v>88</v>
      </c>
      <c r="B22" s="41" t="s">
        <v>9</v>
      </c>
      <c r="C22" s="42" t="s">
        <v>7</v>
      </c>
      <c r="D22" s="45">
        <v>61.9</v>
      </c>
      <c r="E22" s="28">
        <v>32.700000000000003</v>
      </c>
      <c r="F22" s="40" t="s">
        <v>85</v>
      </c>
      <c r="G22" s="38"/>
      <c r="H22" s="4"/>
      <c r="I22" s="21"/>
      <c r="J22" s="9"/>
      <c r="K22" s="9"/>
      <c r="L22" s="22"/>
      <c r="M22" s="23"/>
      <c r="N22" s="20"/>
      <c r="O22" s="20"/>
      <c r="P22" s="4"/>
    </row>
    <row r="23" spans="1:16" ht="43.5" customHeight="1" x14ac:dyDescent="0.2">
      <c r="A23" s="17" t="s">
        <v>26</v>
      </c>
      <c r="B23" s="12" t="s">
        <v>9</v>
      </c>
      <c r="C23" s="12" t="s">
        <v>27</v>
      </c>
      <c r="D23" s="46">
        <v>110455.8</v>
      </c>
      <c r="E23" s="18">
        <v>69705.100000000006</v>
      </c>
      <c r="F23" s="40">
        <f t="shared" si="0"/>
        <v>63.106781174008063</v>
      </c>
      <c r="G23" s="39"/>
      <c r="H23" s="4"/>
      <c r="I23" s="24"/>
      <c r="J23" s="9"/>
      <c r="K23" s="9"/>
      <c r="L23" s="22"/>
      <c r="M23" s="9"/>
      <c r="N23" s="20"/>
      <c r="O23" s="20"/>
      <c r="P23" s="4"/>
    </row>
    <row r="24" spans="1:16" x14ac:dyDescent="0.2">
      <c r="A24" s="17" t="s">
        <v>28</v>
      </c>
      <c r="B24" s="12" t="s">
        <v>9</v>
      </c>
      <c r="C24" s="12" t="s">
        <v>22</v>
      </c>
      <c r="D24" s="46">
        <v>322282.5</v>
      </c>
      <c r="E24" s="28">
        <v>282459.09999999998</v>
      </c>
      <c r="F24" s="40">
        <f t="shared" si="0"/>
        <v>87.64332534344868</v>
      </c>
      <c r="G24" s="39"/>
      <c r="H24" s="4"/>
      <c r="I24" s="24"/>
      <c r="J24" s="9"/>
      <c r="K24" s="9"/>
      <c r="L24" s="22"/>
      <c r="M24" s="9"/>
      <c r="N24" s="20"/>
      <c r="O24" s="20"/>
      <c r="P24" s="4"/>
    </row>
    <row r="25" spans="1:16" x14ac:dyDescent="0.2">
      <c r="A25" s="17" t="s">
        <v>29</v>
      </c>
      <c r="B25" s="12" t="s">
        <v>9</v>
      </c>
      <c r="C25" s="12" t="s">
        <v>19</v>
      </c>
      <c r="D25" s="46">
        <v>1215.0999999999999</v>
      </c>
      <c r="E25" s="28">
        <v>197.9</v>
      </c>
      <c r="F25" s="40">
        <v>16.3</v>
      </c>
      <c r="G25" s="39"/>
      <c r="H25" s="4"/>
      <c r="I25" s="21"/>
      <c r="J25" s="9"/>
      <c r="K25" s="9"/>
      <c r="L25" s="22"/>
      <c r="M25" s="23"/>
      <c r="N25" s="20"/>
      <c r="O25" s="20"/>
      <c r="P25" s="4"/>
    </row>
    <row r="26" spans="1:16" ht="43.5" customHeight="1" x14ac:dyDescent="0.2">
      <c r="A26" s="43" t="s">
        <v>89</v>
      </c>
      <c r="B26" s="42" t="s">
        <v>9</v>
      </c>
      <c r="C26" s="42" t="s">
        <v>51</v>
      </c>
      <c r="D26" s="46">
        <v>624.5</v>
      </c>
      <c r="E26" s="28">
        <v>480.2</v>
      </c>
      <c r="F26" s="40">
        <f t="shared" ref="F26:F63" si="1">E26/D26*100</f>
        <v>76.893514811849471</v>
      </c>
      <c r="G26" s="39"/>
      <c r="H26" s="4"/>
      <c r="I26" s="21"/>
      <c r="J26" s="9"/>
      <c r="K26" s="9"/>
      <c r="L26" s="22"/>
      <c r="M26" s="23"/>
      <c r="N26" s="20"/>
      <c r="O26" s="20"/>
      <c r="P26" s="4"/>
    </row>
    <row r="27" spans="1:16" ht="15" customHeight="1" x14ac:dyDescent="0.2">
      <c r="A27" s="10" t="s">
        <v>30</v>
      </c>
      <c r="B27" s="11" t="s">
        <v>11</v>
      </c>
      <c r="C27" s="12" t="s">
        <v>5</v>
      </c>
      <c r="D27" s="47">
        <f>SUM(D28:D37)-0.1</f>
        <v>3173140.1999999997</v>
      </c>
      <c r="E27" s="47">
        <f>SUM(E28:E37)</f>
        <v>2511159.1000000006</v>
      </c>
      <c r="F27" s="35">
        <f t="shared" si="1"/>
        <v>79.137981359915983</v>
      </c>
      <c r="G27" s="38"/>
      <c r="H27" s="4"/>
      <c r="I27" s="24"/>
      <c r="J27" s="9"/>
      <c r="K27" s="9"/>
      <c r="L27" s="22"/>
      <c r="M27" s="9"/>
      <c r="N27" s="20"/>
      <c r="O27" s="20"/>
      <c r="P27" s="4"/>
    </row>
    <row r="28" spans="1:16" ht="15" customHeight="1" x14ac:dyDescent="0.2">
      <c r="A28" s="17" t="s">
        <v>31</v>
      </c>
      <c r="B28" s="12" t="s">
        <v>11</v>
      </c>
      <c r="C28" s="12" t="s">
        <v>4</v>
      </c>
      <c r="D28" s="46">
        <v>127998.2</v>
      </c>
      <c r="E28" s="28">
        <v>84794.9</v>
      </c>
      <c r="F28" s="40">
        <f t="shared" si="1"/>
        <v>66.246947222695312</v>
      </c>
      <c r="G28" s="39"/>
      <c r="H28" s="4"/>
      <c r="I28" s="24"/>
      <c r="J28" s="9"/>
      <c r="K28" s="9"/>
      <c r="L28" s="22"/>
      <c r="M28" s="9"/>
      <c r="N28" s="20"/>
      <c r="O28" s="20"/>
      <c r="P28" s="4"/>
    </row>
    <row r="29" spans="1:16" ht="15" customHeight="1" x14ac:dyDescent="0.2">
      <c r="A29" s="43" t="s">
        <v>90</v>
      </c>
      <c r="B29" s="42" t="s">
        <v>11</v>
      </c>
      <c r="C29" s="42" t="s">
        <v>7</v>
      </c>
      <c r="D29" s="46">
        <v>91.8</v>
      </c>
      <c r="E29" s="28">
        <v>0</v>
      </c>
      <c r="F29" s="40" t="s">
        <v>85</v>
      </c>
      <c r="G29" s="39"/>
      <c r="H29" s="4"/>
      <c r="I29" s="24"/>
      <c r="J29" s="9"/>
      <c r="K29" s="9"/>
      <c r="L29" s="22"/>
      <c r="M29" s="9"/>
      <c r="N29" s="20"/>
      <c r="O29" s="20"/>
      <c r="P29" s="4"/>
    </row>
    <row r="30" spans="1:16" ht="15" customHeight="1" x14ac:dyDescent="0.2">
      <c r="A30" s="43" t="s">
        <v>91</v>
      </c>
      <c r="B30" s="42" t="s">
        <v>11</v>
      </c>
      <c r="C30" s="42" t="s">
        <v>11</v>
      </c>
      <c r="D30" s="46">
        <v>1264.9000000000001</v>
      </c>
      <c r="E30" s="28">
        <v>0</v>
      </c>
      <c r="F30" s="40" t="s">
        <v>85</v>
      </c>
      <c r="G30" s="39"/>
      <c r="H30" s="4"/>
      <c r="I30" s="24"/>
      <c r="J30" s="9"/>
      <c r="K30" s="9"/>
      <c r="L30" s="22"/>
      <c r="M30" s="9"/>
      <c r="N30" s="20"/>
      <c r="O30" s="20"/>
      <c r="P30" s="4"/>
    </row>
    <row r="31" spans="1:16" ht="15" customHeight="1" x14ac:dyDescent="0.2">
      <c r="A31" s="17" t="s">
        <v>32</v>
      </c>
      <c r="B31" s="12" t="s">
        <v>11</v>
      </c>
      <c r="C31" s="12" t="s">
        <v>13</v>
      </c>
      <c r="D31" s="46">
        <v>797633.8</v>
      </c>
      <c r="E31" s="28">
        <v>680373</v>
      </c>
      <c r="F31" s="40">
        <f t="shared" si="1"/>
        <v>85.298917874342834</v>
      </c>
      <c r="G31" s="39"/>
      <c r="H31" s="4"/>
      <c r="I31" s="24"/>
      <c r="J31" s="9"/>
      <c r="K31" s="9"/>
      <c r="L31" s="22"/>
      <c r="M31" s="9"/>
      <c r="N31" s="20"/>
      <c r="O31" s="20"/>
      <c r="P31" s="4"/>
    </row>
    <row r="32" spans="1:16" ht="15" customHeight="1" x14ac:dyDescent="0.2">
      <c r="A32" s="17" t="s">
        <v>34</v>
      </c>
      <c r="B32" s="12" t="s">
        <v>11</v>
      </c>
      <c r="C32" s="12" t="s">
        <v>15</v>
      </c>
      <c r="D32" s="46">
        <v>37778.400000000001</v>
      </c>
      <c r="E32" s="28">
        <v>25460.1</v>
      </c>
      <c r="F32" s="40">
        <f t="shared" si="1"/>
        <v>67.393272346102535</v>
      </c>
      <c r="G32" s="39"/>
      <c r="H32" s="4"/>
      <c r="I32" s="24"/>
      <c r="J32" s="9"/>
      <c r="K32" s="9"/>
      <c r="L32" s="22"/>
      <c r="M32" s="9"/>
      <c r="N32" s="20"/>
      <c r="O32" s="20"/>
      <c r="P32" s="4"/>
    </row>
    <row r="33" spans="1:16" ht="15" customHeight="1" x14ac:dyDescent="0.2">
      <c r="A33" s="17" t="s">
        <v>35</v>
      </c>
      <c r="B33" s="12" t="s">
        <v>11</v>
      </c>
      <c r="C33" s="12" t="s">
        <v>17</v>
      </c>
      <c r="D33" s="46">
        <v>459675.2</v>
      </c>
      <c r="E33" s="28">
        <v>439490.4</v>
      </c>
      <c r="F33" s="40">
        <f t="shared" si="1"/>
        <v>95.608899501213031</v>
      </c>
      <c r="G33" s="39"/>
      <c r="H33" s="4"/>
      <c r="I33" s="24"/>
      <c r="J33" s="9"/>
      <c r="K33" s="9"/>
      <c r="L33" s="22"/>
      <c r="M33" s="9"/>
      <c r="N33" s="20"/>
      <c r="O33" s="20"/>
      <c r="P33" s="4"/>
    </row>
    <row r="34" spans="1:16" ht="15" customHeight="1" x14ac:dyDescent="0.2">
      <c r="A34" s="17" t="s">
        <v>36</v>
      </c>
      <c r="B34" s="12" t="s">
        <v>11</v>
      </c>
      <c r="C34" s="12" t="s">
        <v>33</v>
      </c>
      <c r="D34" s="18">
        <v>94102.7</v>
      </c>
      <c r="E34" s="28">
        <v>55924</v>
      </c>
      <c r="F34" s="40">
        <f t="shared" si="1"/>
        <v>59.428688018515942</v>
      </c>
      <c r="G34" s="39"/>
      <c r="H34" s="4"/>
      <c r="I34" s="24"/>
      <c r="J34" s="9"/>
      <c r="K34" s="9"/>
      <c r="L34" s="22"/>
      <c r="M34" s="9"/>
      <c r="N34" s="20"/>
      <c r="O34" s="20"/>
      <c r="P34" s="4"/>
    </row>
    <row r="35" spans="1:16" ht="15" customHeight="1" x14ac:dyDescent="0.2">
      <c r="A35" s="17" t="s">
        <v>37</v>
      </c>
      <c r="B35" s="12" t="s">
        <v>11</v>
      </c>
      <c r="C35" s="12" t="s">
        <v>27</v>
      </c>
      <c r="D35" s="18">
        <v>1419373.8</v>
      </c>
      <c r="E35" s="28">
        <v>1069567.3</v>
      </c>
      <c r="F35" s="40">
        <f t="shared" si="1"/>
        <v>75.354871281969565</v>
      </c>
      <c r="G35" s="39"/>
      <c r="H35" s="4"/>
      <c r="I35" s="21"/>
      <c r="J35" s="9"/>
      <c r="K35" s="9"/>
      <c r="L35" s="22"/>
      <c r="M35" s="23"/>
      <c r="N35" s="20"/>
      <c r="O35" s="20"/>
      <c r="P35" s="4"/>
    </row>
    <row r="36" spans="1:16" ht="15" customHeight="1" x14ac:dyDescent="0.2">
      <c r="A36" s="17" t="s">
        <v>38</v>
      </c>
      <c r="B36" s="12" t="s">
        <v>11</v>
      </c>
      <c r="C36" s="12" t="s">
        <v>22</v>
      </c>
      <c r="D36" s="18">
        <v>15976.4</v>
      </c>
      <c r="E36" s="28">
        <v>13004.2</v>
      </c>
      <c r="F36" s="40">
        <f t="shared" si="1"/>
        <v>81.39630955659598</v>
      </c>
      <c r="G36" s="39"/>
      <c r="H36" s="4"/>
      <c r="I36" s="24"/>
      <c r="J36" s="9"/>
      <c r="K36" s="9"/>
      <c r="L36" s="22"/>
      <c r="M36" s="9"/>
      <c r="N36" s="20"/>
      <c r="O36" s="20"/>
      <c r="P36" s="4"/>
    </row>
    <row r="37" spans="1:16" ht="25.5" x14ac:dyDescent="0.2">
      <c r="A37" s="17" t="s">
        <v>39</v>
      </c>
      <c r="B37" s="12" t="s">
        <v>11</v>
      </c>
      <c r="C37" s="12" t="s">
        <v>40</v>
      </c>
      <c r="D37" s="18">
        <v>219245.1</v>
      </c>
      <c r="E37" s="28">
        <v>142545.20000000001</v>
      </c>
      <c r="F37" s="40">
        <f t="shared" si="1"/>
        <v>65.016367526571855</v>
      </c>
      <c r="G37" s="39"/>
      <c r="H37" s="4"/>
      <c r="I37" s="24"/>
      <c r="J37" s="9"/>
      <c r="K37" s="9"/>
      <c r="L37" s="22"/>
      <c r="M37" s="9"/>
      <c r="N37" s="20"/>
      <c r="O37" s="20"/>
      <c r="P37" s="4"/>
    </row>
    <row r="38" spans="1:16" ht="15" customHeight="1" x14ac:dyDescent="0.2">
      <c r="A38" s="10" t="s">
        <v>41</v>
      </c>
      <c r="B38" s="11" t="s">
        <v>13</v>
      </c>
      <c r="C38" s="12" t="s">
        <v>5</v>
      </c>
      <c r="D38" s="27">
        <f>SUM(D39:D42)</f>
        <v>973464.7</v>
      </c>
      <c r="E38" s="27">
        <f>SUM(E39:E42)</f>
        <v>983934.10000000009</v>
      </c>
      <c r="F38" s="35">
        <f t="shared" si="1"/>
        <v>101.07547813495448</v>
      </c>
      <c r="G38" s="38"/>
      <c r="H38" s="4"/>
      <c r="I38" s="24"/>
      <c r="J38" s="9"/>
      <c r="K38" s="9"/>
      <c r="L38" s="22"/>
      <c r="M38" s="9"/>
      <c r="N38" s="20"/>
      <c r="O38" s="20"/>
      <c r="P38" s="4"/>
    </row>
    <row r="39" spans="1:16" ht="15" customHeight="1" x14ac:dyDescent="0.2">
      <c r="A39" s="17" t="s">
        <v>42</v>
      </c>
      <c r="B39" s="12" t="s">
        <v>13</v>
      </c>
      <c r="C39" s="12" t="s">
        <v>4</v>
      </c>
      <c r="D39" s="18">
        <v>345601.9</v>
      </c>
      <c r="E39" s="28">
        <v>363317.1</v>
      </c>
      <c r="F39" s="40">
        <f t="shared" si="1"/>
        <v>105.12589774535381</v>
      </c>
      <c r="G39" s="39"/>
      <c r="H39" s="4"/>
      <c r="I39" s="24"/>
      <c r="J39" s="9"/>
      <c r="K39" s="9"/>
      <c r="L39" s="22"/>
      <c r="M39" s="9"/>
      <c r="N39" s="20"/>
      <c r="O39" s="20"/>
      <c r="P39" s="4"/>
    </row>
    <row r="40" spans="1:16" ht="15" customHeight="1" x14ac:dyDescent="0.2">
      <c r="A40" s="17" t="s">
        <v>43</v>
      </c>
      <c r="B40" s="12" t="s">
        <v>13</v>
      </c>
      <c r="C40" s="12" t="s">
        <v>7</v>
      </c>
      <c r="D40" s="46">
        <v>393781.3</v>
      </c>
      <c r="E40" s="28">
        <v>352699.7</v>
      </c>
      <c r="F40" s="40">
        <f t="shared" si="1"/>
        <v>89.567407086116077</v>
      </c>
      <c r="G40" s="39"/>
      <c r="H40" s="4"/>
      <c r="I40" s="24"/>
      <c r="J40" s="9"/>
      <c r="K40" s="9"/>
      <c r="L40" s="22"/>
      <c r="M40" s="9"/>
      <c r="N40" s="20"/>
      <c r="O40" s="20"/>
      <c r="P40" s="4"/>
    </row>
    <row r="41" spans="1:16" ht="15" customHeight="1" x14ac:dyDescent="0.2">
      <c r="A41" s="43" t="s">
        <v>92</v>
      </c>
      <c r="B41" s="42" t="s">
        <v>13</v>
      </c>
      <c r="C41" s="42" t="s">
        <v>9</v>
      </c>
      <c r="D41" s="46">
        <v>134862.6</v>
      </c>
      <c r="E41" s="28">
        <v>144476.5</v>
      </c>
      <c r="F41" s="40">
        <f t="shared" si="1"/>
        <v>107.12866280199253</v>
      </c>
      <c r="G41" s="39"/>
      <c r="H41" s="4"/>
      <c r="I41" s="24"/>
      <c r="J41" s="9"/>
      <c r="K41" s="9"/>
      <c r="L41" s="22"/>
      <c r="M41" s="9"/>
      <c r="N41" s="20"/>
      <c r="O41" s="20"/>
      <c r="P41" s="4"/>
    </row>
    <row r="42" spans="1:16" ht="27.75" customHeight="1" x14ac:dyDescent="0.2">
      <c r="A42" s="17" t="s">
        <v>44</v>
      </c>
      <c r="B42" s="12" t="s">
        <v>13</v>
      </c>
      <c r="C42" s="12" t="s">
        <v>13</v>
      </c>
      <c r="D42" s="46">
        <v>99218.9</v>
      </c>
      <c r="E42" s="28">
        <v>123440.8</v>
      </c>
      <c r="F42" s="40">
        <f t="shared" si="1"/>
        <v>124.41258671482956</v>
      </c>
      <c r="G42" s="39"/>
      <c r="H42" s="4"/>
      <c r="I42" s="24"/>
      <c r="J42" s="9"/>
      <c r="K42" s="9"/>
      <c r="L42" s="22"/>
      <c r="M42" s="9"/>
      <c r="N42" s="20"/>
      <c r="O42" s="20"/>
      <c r="P42" s="4"/>
    </row>
    <row r="43" spans="1:16" ht="15" customHeight="1" x14ac:dyDescent="0.2">
      <c r="A43" s="10" t="s">
        <v>45</v>
      </c>
      <c r="B43" s="11" t="s">
        <v>15</v>
      </c>
      <c r="C43" s="12" t="s">
        <v>5</v>
      </c>
      <c r="D43" s="47">
        <f>SUM(D44:D48)</f>
        <v>44592.800000000003</v>
      </c>
      <c r="E43" s="47">
        <f>SUM(E44:E48)</f>
        <v>44697.700000000004</v>
      </c>
      <c r="F43" s="35">
        <f t="shared" si="1"/>
        <v>100.23523976964893</v>
      </c>
      <c r="G43" s="38"/>
      <c r="H43" s="4"/>
      <c r="I43" s="19"/>
      <c r="J43" s="9"/>
      <c r="K43" s="9"/>
      <c r="L43" s="9"/>
      <c r="M43" s="9"/>
      <c r="N43" s="20"/>
      <c r="O43" s="20"/>
      <c r="P43" s="4"/>
    </row>
    <row r="44" spans="1:16" ht="15" customHeight="1" x14ac:dyDescent="0.2">
      <c r="A44" s="17" t="s">
        <v>93</v>
      </c>
      <c r="B44" s="41" t="s">
        <v>15</v>
      </c>
      <c r="C44" s="42" t="s">
        <v>4</v>
      </c>
      <c r="D44" s="45">
        <v>15</v>
      </c>
      <c r="E44" s="28">
        <v>266.7</v>
      </c>
      <c r="F44" s="40" t="s">
        <v>108</v>
      </c>
      <c r="G44" s="38"/>
      <c r="H44" s="4"/>
      <c r="I44" s="19"/>
      <c r="J44" s="9"/>
      <c r="K44" s="9"/>
      <c r="L44" s="9"/>
      <c r="M44" s="9"/>
      <c r="N44" s="20"/>
      <c r="O44" s="20"/>
      <c r="P44" s="4"/>
    </row>
    <row r="45" spans="1:16" ht="15" customHeight="1" x14ac:dyDescent="0.2">
      <c r="A45" s="43" t="s">
        <v>94</v>
      </c>
      <c r="B45" s="41" t="s">
        <v>15</v>
      </c>
      <c r="C45" s="42" t="s">
        <v>7</v>
      </c>
      <c r="D45" s="45">
        <v>110</v>
      </c>
      <c r="E45" s="28">
        <v>25.4</v>
      </c>
      <c r="F45" s="40">
        <f t="shared" si="1"/>
        <v>23.09090909090909</v>
      </c>
      <c r="G45" s="38"/>
      <c r="H45" s="4"/>
      <c r="I45" s="19"/>
      <c r="J45" s="9"/>
      <c r="K45" s="9"/>
      <c r="L45" s="9"/>
      <c r="M45" s="9"/>
      <c r="N45" s="20"/>
      <c r="O45" s="20"/>
      <c r="P45" s="4"/>
    </row>
    <row r="46" spans="1:16" ht="27.75" customHeight="1" x14ac:dyDescent="0.2">
      <c r="A46" s="17" t="s">
        <v>46</v>
      </c>
      <c r="B46" s="12" t="s">
        <v>15</v>
      </c>
      <c r="C46" s="12" t="s">
        <v>9</v>
      </c>
      <c r="D46" s="46">
        <v>9707.2999999999993</v>
      </c>
      <c r="E46" s="28">
        <v>9809.2000000000007</v>
      </c>
      <c r="F46" s="40">
        <f t="shared" si="1"/>
        <v>101.04972546434128</v>
      </c>
      <c r="G46" s="39"/>
      <c r="H46" s="4"/>
      <c r="I46" s="21"/>
      <c r="J46" s="9"/>
      <c r="K46" s="9"/>
      <c r="L46" s="22"/>
      <c r="M46" s="9"/>
      <c r="N46" s="20"/>
      <c r="O46" s="20"/>
      <c r="P46" s="4"/>
    </row>
    <row r="47" spans="1:16" ht="27.75" customHeight="1" x14ac:dyDescent="0.2">
      <c r="A47" s="17" t="s">
        <v>47</v>
      </c>
      <c r="B47" s="12" t="s">
        <v>15</v>
      </c>
      <c r="C47" s="12" t="s">
        <v>11</v>
      </c>
      <c r="D47" s="46">
        <v>0</v>
      </c>
      <c r="E47" s="28">
        <v>0</v>
      </c>
      <c r="F47" s="40" t="s">
        <v>85</v>
      </c>
      <c r="G47" s="39"/>
      <c r="H47" s="4"/>
      <c r="I47" s="24"/>
      <c r="J47" s="9"/>
      <c r="K47" s="9"/>
      <c r="L47" s="22"/>
      <c r="M47" s="9"/>
      <c r="N47" s="20"/>
      <c r="O47" s="20"/>
      <c r="P47" s="4"/>
    </row>
    <row r="48" spans="1:16" ht="28.5" customHeight="1" x14ac:dyDescent="0.2">
      <c r="A48" s="17" t="s">
        <v>48</v>
      </c>
      <c r="B48" s="12" t="s">
        <v>15</v>
      </c>
      <c r="C48" s="12" t="s">
        <v>13</v>
      </c>
      <c r="D48" s="46">
        <v>34760.5</v>
      </c>
      <c r="E48" s="28">
        <v>34596.400000000001</v>
      </c>
      <c r="F48" s="40">
        <f t="shared" si="1"/>
        <v>99.527912429337903</v>
      </c>
      <c r="G48" s="39"/>
      <c r="H48" s="4"/>
      <c r="I48" s="21"/>
      <c r="J48" s="9"/>
      <c r="K48" s="9"/>
      <c r="L48" s="22"/>
      <c r="M48" s="23"/>
      <c r="N48" s="20"/>
      <c r="O48" s="20"/>
      <c r="P48" s="4"/>
    </row>
    <row r="49" spans="1:16" ht="15" customHeight="1" x14ac:dyDescent="0.2">
      <c r="A49" s="10" t="s">
        <v>49</v>
      </c>
      <c r="B49" s="11" t="s">
        <v>17</v>
      </c>
      <c r="C49" s="12" t="s">
        <v>5</v>
      </c>
      <c r="D49" s="27">
        <f>D50+D51+D52+D53+D54+D55</f>
        <v>11212929.600000001</v>
      </c>
      <c r="E49" s="27">
        <f>E50+E51+E52+E53+E54+E55</f>
        <v>10627367.500000002</v>
      </c>
      <c r="F49" s="35">
        <f t="shared" si="1"/>
        <v>94.777795626220652</v>
      </c>
      <c r="G49" s="38"/>
      <c r="H49" s="4"/>
      <c r="I49" s="21"/>
      <c r="J49" s="9"/>
      <c r="K49" s="9"/>
      <c r="L49" s="22"/>
      <c r="M49" s="23"/>
      <c r="N49" s="20"/>
      <c r="O49" s="20"/>
      <c r="P49" s="4"/>
    </row>
    <row r="50" spans="1:16" ht="15" customHeight="1" x14ac:dyDescent="0.2">
      <c r="A50" s="17" t="s">
        <v>50</v>
      </c>
      <c r="B50" s="12" t="s">
        <v>17</v>
      </c>
      <c r="C50" s="12" t="s">
        <v>4</v>
      </c>
      <c r="D50" s="18">
        <v>2270183.9</v>
      </c>
      <c r="E50" s="28">
        <v>2189536.4</v>
      </c>
      <c r="F50" s="40">
        <f t="shared" si="1"/>
        <v>96.44753449269021</v>
      </c>
      <c r="G50" s="39"/>
      <c r="H50" s="4"/>
      <c r="I50" s="24"/>
      <c r="J50" s="9"/>
      <c r="K50" s="9"/>
      <c r="L50" s="22"/>
      <c r="M50" s="9"/>
      <c r="N50" s="20"/>
      <c r="O50" s="20"/>
      <c r="P50" s="4"/>
    </row>
    <row r="51" spans="1:16" ht="15" customHeight="1" x14ac:dyDescent="0.2">
      <c r="A51" s="17" t="s">
        <v>52</v>
      </c>
      <c r="B51" s="12" t="s">
        <v>17</v>
      </c>
      <c r="C51" s="12" t="s">
        <v>7</v>
      </c>
      <c r="D51" s="18">
        <v>7216125.0999999996</v>
      </c>
      <c r="E51" s="28">
        <v>6912550.5</v>
      </c>
      <c r="F51" s="40">
        <f t="shared" si="1"/>
        <v>95.793107855073075</v>
      </c>
      <c r="G51" s="39"/>
      <c r="H51" s="4"/>
      <c r="I51" s="24"/>
      <c r="J51" s="9"/>
      <c r="K51" s="9"/>
      <c r="L51" s="22"/>
      <c r="M51" s="9"/>
      <c r="N51" s="20"/>
      <c r="O51" s="20"/>
      <c r="P51" s="4"/>
    </row>
    <row r="52" spans="1:16" ht="15" customHeight="1" x14ac:dyDescent="0.2">
      <c r="A52" s="17" t="s">
        <v>53</v>
      </c>
      <c r="B52" s="12" t="s">
        <v>17</v>
      </c>
      <c r="C52" s="12" t="s">
        <v>11</v>
      </c>
      <c r="D52" s="18">
        <v>1025664.8</v>
      </c>
      <c r="E52" s="28">
        <v>796084.4</v>
      </c>
      <c r="F52" s="40">
        <f t="shared" si="1"/>
        <v>77.616429851156042</v>
      </c>
      <c r="G52" s="39"/>
      <c r="H52" s="4"/>
      <c r="I52" s="21"/>
      <c r="J52" s="9"/>
      <c r="K52" s="9"/>
      <c r="L52" s="22"/>
      <c r="M52" s="9"/>
      <c r="N52" s="20"/>
      <c r="O52" s="20"/>
      <c r="P52" s="4"/>
    </row>
    <row r="53" spans="1:16" ht="32.25" customHeight="1" x14ac:dyDescent="0.2">
      <c r="A53" s="17" t="s">
        <v>54</v>
      </c>
      <c r="B53" s="12" t="s">
        <v>17</v>
      </c>
      <c r="C53" s="12" t="s">
        <v>13</v>
      </c>
      <c r="D53" s="18">
        <v>40182.800000000003</v>
      </c>
      <c r="E53" s="28">
        <v>24274</v>
      </c>
      <c r="F53" s="40">
        <f t="shared" si="1"/>
        <v>60.408931184486889</v>
      </c>
      <c r="G53" s="39"/>
      <c r="H53" s="4"/>
      <c r="I53" s="24"/>
      <c r="J53" s="9"/>
      <c r="K53" s="9"/>
      <c r="L53" s="22"/>
      <c r="M53" s="9"/>
      <c r="N53" s="20"/>
      <c r="O53" s="20"/>
      <c r="P53" s="4"/>
    </row>
    <row r="54" spans="1:16" ht="15" customHeight="1" x14ac:dyDescent="0.2">
      <c r="A54" s="17" t="s">
        <v>55</v>
      </c>
      <c r="B54" s="12" t="s">
        <v>17</v>
      </c>
      <c r="C54" s="12" t="s">
        <v>17</v>
      </c>
      <c r="D54" s="18">
        <v>126336.5</v>
      </c>
      <c r="E54" s="28">
        <v>191462.9</v>
      </c>
      <c r="F54" s="40">
        <f t="shared" si="1"/>
        <v>151.54994795644961</v>
      </c>
      <c r="G54" s="39"/>
      <c r="H54" s="4"/>
      <c r="I54" s="21"/>
      <c r="J54" s="9"/>
      <c r="K54" s="9"/>
      <c r="L54" s="22"/>
      <c r="M54" s="23"/>
      <c r="N54" s="20"/>
      <c r="O54" s="20"/>
      <c r="P54" s="4"/>
    </row>
    <row r="55" spans="1:16" ht="15" customHeight="1" x14ac:dyDescent="0.2">
      <c r="A55" s="17" t="s">
        <v>56</v>
      </c>
      <c r="B55" s="12" t="s">
        <v>17</v>
      </c>
      <c r="C55" s="12" t="s">
        <v>27</v>
      </c>
      <c r="D55" s="18">
        <v>534436.5</v>
      </c>
      <c r="E55" s="28">
        <v>513459.3</v>
      </c>
      <c r="F55" s="40">
        <f t="shared" si="1"/>
        <v>96.074893836779481</v>
      </c>
      <c r="G55" s="39"/>
      <c r="H55" s="4"/>
      <c r="I55" s="21"/>
      <c r="J55" s="9"/>
      <c r="K55" s="9"/>
      <c r="L55" s="22"/>
      <c r="M55" s="23"/>
      <c r="N55" s="20"/>
      <c r="O55" s="20"/>
      <c r="P55" s="4"/>
    </row>
    <row r="56" spans="1:16" ht="15" customHeight="1" x14ac:dyDescent="0.2">
      <c r="A56" s="10" t="s">
        <v>57</v>
      </c>
      <c r="B56" s="11" t="s">
        <v>33</v>
      </c>
      <c r="C56" s="12" t="s">
        <v>5</v>
      </c>
      <c r="D56" s="27">
        <f>D57+D58+D59</f>
        <v>803515.5</v>
      </c>
      <c r="E56" s="27">
        <f>E57+E58+E59</f>
        <v>740942.4</v>
      </c>
      <c r="F56" s="35">
        <f t="shared" si="1"/>
        <v>92.212583329133054</v>
      </c>
      <c r="G56" s="38"/>
      <c r="H56" s="4"/>
      <c r="I56" s="24"/>
      <c r="J56" s="9"/>
      <c r="K56" s="9"/>
      <c r="L56" s="22"/>
      <c r="M56" s="9"/>
      <c r="N56" s="20"/>
      <c r="O56" s="20"/>
      <c r="P56" s="4"/>
    </row>
    <row r="57" spans="1:16" ht="15" customHeight="1" x14ac:dyDescent="0.2">
      <c r="A57" s="17" t="s">
        <v>58</v>
      </c>
      <c r="B57" s="12" t="s">
        <v>33</v>
      </c>
      <c r="C57" s="12" t="s">
        <v>4</v>
      </c>
      <c r="D57" s="18">
        <v>709899.8</v>
      </c>
      <c r="E57" s="28">
        <v>655042.9</v>
      </c>
      <c r="F57" s="40">
        <f t="shared" si="1"/>
        <v>92.272585511363715</v>
      </c>
      <c r="G57" s="39"/>
      <c r="H57" s="4"/>
      <c r="I57" s="24"/>
      <c r="J57" s="9"/>
      <c r="K57" s="9"/>
      <c r="L57" s="22"/>
      <c r="M57" s="9"/>
      <c r="N57" s="20"/>
      <c r="O57" s="20"/>
      <c r="P57" s="4"/>
    </row>
    <row r="58" spans="1:16" ht="15" customHeight="1" x14ac:dyDescent="0.2">
      <c r="A58" s="17" t="s">
        <v>59</v>
      </c>
      <c r="B58" s="12" t="s">
        <v>33</v>
      </c>
      <c r="C58" s="12" t="s">
        <v>7</v>
      </c>
      <c r="D58" s="18">
        <v>14444.6</v>
      </c>
      <c r="E58" s="18">
        <v>8017.6</v>
      </c>
      <c r="F58" s="40">
        <f t="shared" si="1"/>
        <v>55.505863783005417</v>
      </c>
      <c r="G58" s="39"/>
      <c r="H58" s="4"/>
      <c r="I58" s="21"/>
      <c r="J58" s="9"/>
      <c r="K58" s="9"/>
      <c r="L58" s="22"/>
      <c r="M58" s="9"/>
      <c r="N58" s="20"/>
      <c r="O58" s="20"/>
      <c r="P58" s="4"/>
    </row>
    <row r="59" spans="1:16" ht="25.5" x14ac:dyDescent="0.2">
      <c r="A59" s="17" t="s">
        <v>60</v>
      </c>
      <c r="B59" s="12" t="s">
        <v>33</v>
      </c>
      <c r="C59" s="12" t="s">
        <v>11</v>
      </c>
      <c r="D59" s="18">
        <v>79171.100000000006</v>
      </c>
      <c r="E59" s="28">
        <v>77881.899999999994</v>
      </c>
      <c r="F59" s="40">
        <f t="shared" si="1"/>
        <v>98.371628030935526</v>
      </c>
      <c r="G59" s="39"/>
      <c r="H59" s="4"/>
      <c r="I59" s="21"/>
      <c r="J59" s="9"/>
      <c r="K59" s="9"/>
      <c r="L59" s="22"/>
      <c r="M59" s="23"/>
      <c r="N59" s="20"/>
      <c r="O59" s="20"/>
      <c r="P59" s="4"/>
    </row>
    <row r="60" spans="1:16" ht="15" customHeight="1" x14ac:dyDescent="0.2">
      <c r="A60" s="10" t="s">
        <v>61</v>
      </c>
      <c r="B60" s="11" t="s">
        <v>27</v>
      </c>
      <c r="C60" s="12" t="s">
        <v>5</v>
      </c>
      <c r="D60" s="13">
        <f>D61+D62+D63+D64+D65+D66</f>
        <v>4609189.4000000004</v>
      </c>
      <c r="E60" s="27">
        <f>E61+E62+E63+E64+E65+E66</f>
        <v>4055374.7</v>
      </c>
      <c r="F60" s="35">
        <f t="shared" si="1"/>
        <v>87.984553205819665</v>
      </c>
      <c r="G60" s="38"/>
      <c r="H60" s="4"/>
      <c r="I60" s="24"/>
      <c r="J60" s="9"/>
      <c r="K60" s="9"/>
      <c r="L60" s="22"/>
      <c r="M60" s="9"/>
      <c r="N60" s="20"/>
      <c r="O60" s="20"/>
      <c r="P60" s="4"/>
    </row>
    <row r="61" spans="1:16" ht="15" customHeight="1" x14ac:dyDescent="0.2">
      <c r="A61" s="17" t="s">
        <v>62</v>
      </c>
      <c r="B61" s="12" t="s">
        <v>27</v>
      </c>
      <c r="C61" s="12" t="s">
        <v>4</v>
      </c>
      <c r="D61" s="18">
        <v>569028.4</v>
      </c>
      <c r="E61" s="28">
        <v>411284.8</v>
      </c>
      <c r="F61" s="40">
        <f t="shared" si="1"/>
        <v>72.278431094124656</v>
      </c>
      <c r="G61" s="39"/>
      <c r="H61" s="4"/>
      <c r="I61" s="24"/>
      <c r="J61" s="9"/>
      <c r="K61" s="9"/>
      <c r="L61" s="22"/>
      <c r="M61" s="9"/>
      <c r="N61" s="20"/>
      <c r="O61" s="20"/>
      <c r="P61" s="4"/>
    </row>
    <row r="62" spans="1:16" ht="15" customHeight="1" x14ac:dyDescent="0.2">
      <c r="A62" s="17" t="s">
        <v>63</v>
      </c>
      <c r="B62" s="12" t="s">
        <v>27</v>
      </c>
      <c r="C62" s="12" t="s">
        <v>7</v>
      </c>
      <c r="D62" s="18">
        <v>2336</v>
      </c>
      <c r="E62" s="28">
        <v>1656.2</v>
      </c>
      <c r="F62" s="40">
        <f t="shared" si="1"/>
        <v>70.898972602739732</v>
      </c>
      <c r="G62" s="39"/>
      <c r="H62" s="4"/>
      <c r="I62" s="21"/>
      <c r="J62" s="9"/>
      <c r="K62" s="9"/>
      <c r="L62" s="22"/>
      <c r="M62" s="23"/>
      <c r="N62" s="20"/>
      <c r="O62" s="20"/>
      <c r="P62" s="4"/>
    </row>
    <row r="63" spans="1:16" ht="15" customHeight="1" x14ac:dyDescent="0.2">
      <c r="A63" s="17" t="s">
        <v>64</v>
      </c>
      <c r="B63" s="12" t="s">
        <v>27</v>
      </c>
      <c r="C63" s="12" t="s">
        <v>11</v>
      </c>
      <c r="D63" s="18">
        <v>10078.1</v>
      </c>
      <c r="E63" s="28">
        <v>7582.2</v>
      </c>
      <c r="F63" s="40">
        <f t="shared" si="1"/>
        <v>75.234419186156117</v>
      </c>
      <c r="G63" s="39"/>
      <c r="H63" s="4"/>
      <c r="I63" s="24"/>
      <c r="J63" s="9"/>
      <c r="K63" s="9"/>
      <c r="L63" s="22"/>
      <c r="M63" s="9"/>
      <c r="N63" s="20"/>
      <c r="O63" s="20"/>
      <c r="P63" s="4"/>
    </row>
    <row r="64" spans="1:16" ht="15" customHeight="1" x14ac:dyDescent="0.2">
      <c r="A64" s="17" t="s">
        <v>65</v>
      </c>
      <c r="B64" s="12" t="s">
        <v>27</v>
      </c>
      <c r="C64" s="12" t="s">
        <v>13</v>
      </c>
      <c r="D64" s="18">
        <v>22485.8</v>
      </c>
      <c r="E64" s="28">
        <v>15389.3</v>
      </c>
      <c r="F64" s="40">
        <f t="shared" ref="F64:F88" si="2">E64/D64*100</f>
        <v>68.440082185201319</v>
      </c>
      <c r="G64" s="39"/>
      <c r="H64" s="4"/>
      <c r="I64" s="24"/>
      <c r="J64" s="9"/>
      <c r="K64" s="9"/>
      <c r="L64" s="22"/>
      <c r="M64" s="9"/>
      <c r="N64" s="20"/>
      <c r="O64" s="20"/>
      <c r="P64" s="4"/>
    </row>
    <row r="65" spans="1:16" ht="42" customHeight="1" x14ac:dyDescent="0.2">
      <c r="A65" s="17" t="s">
        <v>66</v>
      </c>
      <c r="B65" s="12" t="s">
        <v>27</v>
      </c>
      <c r="C65" s="12" t="s">
        <v>15</v>
      </c>
      <c r="D65" s="18">
        <v>21661.1</v>
      </c>
      <c r="E65" s="28">
        <v>19658.5</v>
      </c>
      <c r="F65" s="40">
        <f t="shared" si="2"/>
        <v>90.754855478253646</v>
      </c>
      <c r="G65" s="39"/>
      <c r="H65" s="4"/>
      <c r="I65" s="21"/>
      <c r="J65" s="9"/>
      <c r="K65" s="9"/>
      <c r="L65" s="22"/>
      <c r="M65" s="23"/>
      <c r="N65" s="20"/>
      <c r="O65" s="20"/>
      <c r="P65" s="4"/>
    </row>
    <row r="66" spans="1:16" ht="15" customHeight="1" x14ac:dyDescent="0.2">
      <c r="A66" s="17" t="s">
        <v>67</v>
      </c>
      <c r="B66" s="12" t="s">
        <v>27</v>
      </c>
      <c r="C66" s="12" t="s">
        <v>27</v>
      </c>
      <c r="D66" s="18">
        <v>3983600</v>
      </c>
      <c r="E66" s="28">
        <v>3599803.7</v>
      </c>
      <c r="F66" s="40">
        <f t="shared" si="2"/>
        <v>90.365591424841853</v>
      </c>
      <c r="G66" s="39"/>
      <c r="H66" s="4"/>
      <c r="I66" s="24"/>
      <c r="J66" s="9"/>
      <c r="K66" s="9"/>
      <c r="L66" s="22"/>
      <c r="M66" s="9"/>
      <c r="N66" s="20"/>
      <c r="O66" s="20"/>
      <c r="P66" s="4"/>
    </row>
    <row r="67" spans="1:16" ht="15" customHeight="1" x14ac:dyDescent="0.2">
      <c r="A67" s="10" t="s">
        <v>68</v>
      </c>
      <c r="B67" s="11" t="s">
        <v>22</v>
      </c>
      <c r="C67" s="12" t="s">
        <v>5</v>
      </c>
      <c r="D67" s="27">
        <f>D68+D69+D70+D71+D72</f>
        <v>4898681.2</v>
      </c>
      <c r="E67" s="27">
        <f>E68+E69+E70+E71+E72</f>
        <v>5084583.7</v>
      </c>
      <c r="F67" s="35">
        <f t="shared" si="2"/>
        <v>103.79494995510221</v>
      </c>
      <c r="G67" s="38"/>
      <c r="H67" s="4"/>
      <c r="I67" s="24"/>
      <c r="J67" s="9"/>
      <c r="K67" s="9"/>
      <c r="L67" s="22"/>
      <c r="M67" s="9"/>
      <c r="N67" s="20"/>
      <c r="O67" s="20"/>
      <c r="P67" s="4"/>
    </row>
    <row r="68" spans="1:16" ht="15" customHeight="1" x14ac:dyDescent="0.2">
      <c r="A68" s="17" t="s">
        <v>69</v>
      </c>
      <c r="B68" s="12" t="s">
        <v>22</v>
      </c>
      <c r="C68" s="12" t="s">
        <v>4</v>
      </c>
      <c r="D68" s="18">
        <v>121935.5</v>
      </c>
      <c r="E68" s="28">
        <v>162160.79999999999</v>
      </c>
      <c r="F68" s="40">
        <f t="shared" si="2"/>
        <v>132.98899828187854</v>
      </c>
      <c r="G68" s="39"/>
      <c r="H68" s="4"/>
      <c r="I68" s="21"/>
      <c r="J68" s="9"/>
      <c r="K68" s="9"/>
      <c r="L68" s="22"/>
      <c r="M68" s="23"/>
      <c r="N68" s="20"/>
      <c r="O68" s="20"/>
      <c r="P68" s="4"/>
    </row>
    <row r="69" spans="1:16" ht="15" customHeight="1" x14ac:dyDescent="0.2">
      <c r="A69" s="17" t="s">
        <v>70</v>
      </c>
      <c r="B69" s="12" t="s">
        <v>22</v>
      </c>
      <c r="C69" s="12" t="s">
        <v>7</v>
      </c>
      <c r="D69" s="18">
        <v>1025158.3</v>
      </c>
      <c r="E69" s="28">
        <v>1129199.3</v>
      </c>
      <c r="F69" s="40">
        <f t="shared" si="2"/>
        <v>110.14877409664439</v>
      </c>
      <c r="G69" s="39"/>
      <c r="H69" s="4"/>
      <c r="I69" s="24"/>
      <c r="J69" s="9"/>
      <c r="K69" s="9"/>
      <c r="L69" s="22"/>
      <c r="M69" s="9"/>
      <c r="N69" s="20"/>
      <c r="O69" s="20"/>
      <c r="P69" s="4"/>
    </row>
    <row r="70" spans="1:16" ht="15" customHeight="1" x14ac:dyDescent="0.2">
      <c r="A70" s="17" t="s">
        <v>71</v>
      </c>
      <c r="B70" s="12" t="s">
        <v>22</v>
      </c>
      <c r="C70" s="12" t="s">
        <v>9</v>
      </c>
      <c r="D70" s="18">
        <v>3235644.9</v>
      </c>
      <c r="E70" s="28">
        <v>3374075.9</v>
      </c>
      <c r="F70" s="40">
        <f t="shared" si="2"/>
        <v>104.27831249343834</v>
      </c>
      <c r="G70" s="39"/>
      <c r="H70" s="4"/>
      <c r="I70" s="24"/>
      <c r="J70" s="9"/>
      <c r="K70" s="9"/>
      <c r="L70" s="22"/>
      <c r="M70" s="9"/>
      <c r="N70" s="20"/>
      <c r="O70" s="20"/>
      <c r="P70" s="4"/>
    </row>
    <row r="71" spans="1:16" ht="15" customHeight="1" x14ac:dyDescent="0.2">
      <c r="A71" s="17" t="s">
        <v>72</v>
      </c>
      <c r="B71" s="12" t="s">
        <v>22</v>
      </c>
      <c r="C71" s="12" t="s">
        <v>11</v>
      </c>
      <c r="D71" s="18">
        <v>410063.3</v>
      </c>
      <c r="E71" s="28">
        <v>361191.3</v>
      </c>
      <c r="F71" s="40">
        <f t="shared" si="2"/>
        <v>88.081840047621924</v>
      </c>
      <c r="G71" s="39"/>
      <c r="H71" s="4"/>
      <c r="I71" s="21"/>
      <c r="J71" s="9"/>
      <c r="K71" s="9"/>
      <c r="L71" s="22"/>
      <c r="M71" s="23"/>
      <c r="N71" s="20"/>
      <c r="O71" s="20"/>
      <c r="P71" s="4"/>
    </row>
    <row r="72" spans="1:16" ht="25.5" x14ac:dyDescent="0.2">
      <c r="A72" s="17" t="s">
        <v>73</v>
      </c>
      <c r="B72" s="12" t="s">
        <v>22</v>
      </c>
      <c r="C72" s="12" t="s">
        <v>15</v>
      </c>
      <c r="D72" s="18">
        <v>105879.2</v>
      </c>
      <c r="E72" s="28">
        <v>57956.4</v>
      </c>
      <c r="F72" s="40">
        <f t="shared" si="2"/>
        <v>54.738229982848388</v>
      </c>
      <c r="G72" s="39"/>
      <c r="H72" s="4"/>
      <c r="I72" s="24"/>
      <c r="J72" s="9"/>
      <c r="K72" s="9"/>
      <c r="L72" s="22"/>
      <c r="M72" s="9"/>
      <c r="N72" s="20"/>
      <c r="O72" s="20"/>
      <c r="P72" s="4"/>
    </row>
    <row r="73" spans="1:16" ht="15" customHeight="1" x14ac:dyDescent="0.2">
      <c r="A73" s="10" t="s">
        <v>74</v>
      </c>
      <c r="B73" s="11" t="s">
        <v>19</v>
      </c>
      <c r="C73" s="12" t="s">
        <v>5</v>
      </c>
      <c r="D73" s="13">
        <f>SUM(D74:D77)</f>
        <v>156711.79999999999</v>
      </c>
      <c r="E73" s="27">
        <f>SUM(E74:E77)</f>
        <v>152059.5</v>
      </c>
      <c r="F73" s="35">
        <f t="shared" si="2"/>
        <v>97.031302046176492</v>
      </c>
      <c r="G73" s="38"/>
      <c r="H73" s="4"/>
      <c r="I73" s="24"/>
      <c r="J73" s="9"/>
      <c r="K73" s="9"/>
      <c r="L73" s="22"/>
      <c r="M73" s="9"/>
      <c r="N73" s="20"/>
      <c r="O73" s="20"/>
      <c r="P73" s="4"/>
    </row>
    <row r="74" spans="1:16" ht="15" customHeight="1" x14ac:dyDescent="0.2">
      <c r="A74" s="43" t="s">
        <v>95</v>
      </c>
      <c r="B74" s="41" t="s">
        <v>19</v>
      </c>
      <c r="C74" s="42" t="s">
        <v>4</v>
      </c>
      <c r="D74" s="18">
        <v>13568.9</v>
      </c>
      <c r="E74" s="28">
        <v>33958.5</v>
      </c>
      <c r="F74" s="40">
        <f t="shared" si="2"/>
        <v>250.26715503835976</v>
      </c>
      <c r="G74" s="38"/>
      <c r="H74" s="4"/>
      <c r="I74" s="24"/>
      <c r="J74" s="9"/>
      <c r="K74" s="9"/>
      <c r="L74" s="22"/>
      <c r="M74" s="9"/>
      <c r="N74" s="20"/>
      <c r="O74" s="20"/>
      <c r="P74" s="4"/>
    </row>
    <row r="75" spans="1:16" ht="15" customHeight="1" x14ac:dyDescent="0.2">
      <c r="A75" s="17" t="s">
        <v>75</v>
      </c>
      <c r="B75" s="12" t="s">
        <v>19</v>
      </c>
      <c r="C75" s="12" t="s">
        <v>7</v>
      </c>
      <c r="D75" s="18">
        <v>57702.7</v>
      </c>
      <c r="E75" s="28">
        <v>34208</v>
      </c>
      <c r="F75" s="40">
        <f t="shared" si="2"/>
        <v>59.283187788439719</v>
      </c>
      <c r="G75" s="39"/>
      <c r="H75" s="4"/>
      <c r="I75" s="21"/>
      <c r="J75" s="9"/>
      <c r="K75" s="9"/>
      <c r="L75" s="22"/>
      <c r="M75" s="23"/>
      <c r="N75" s="20"/>
      <c r="O75" s="20"/>
      <c r="P75" s="4"/>
    </row>
    <row r="76" spans="1:16" ht="15" customHeight="1" x14ac:dyDescent="0.2">
      <c r="A76" s="17" t="s">
        <v>76</v>
      </c>
      <c r="B76" s="12" t="s">
        <v>19</v>
      </c>
      <c r="C76" s="12" t="s">
        <v>9</v>
      </c>
      <c r="D76" s="18">
        <v>70828</v>
      </c>
      <c r="E76" s="28">
        <v>67949.2</v>
      </c>
      <c r="F76" s="40">
        <f t="shared" si="2"/>
        <v>95.935505732196305</v>
      </c>
      <c r="G76" s="39"/>
      <c r="H76" s="4"/>
      <c r="I76" s="24"/>
      <c r="J76" s="9"/>
      <c r="K76" s="9"/>
      <c r="L76" s="22"/>
      <c r="M76" s="9"/>
      <c r="N76" s="20"/>
      <c r="O76" s="20"/>
      <c r="P76" s="4"/>
    </row>
    <row r="77" spans="1:16" ht="25.5" x14ac:dyDescent="0.2">
      <c r="A77" s="17" t="s">
        <v>77</v>
      </c>
      <c r="B77" s="12" t="s">
        <v>19</v>
      </c>
      <c r="C77" s="12" t="s">
        <v>13</v>
      </c>
      <c r="D77" s="18">
        <v>14612.2</v>
      </c>
      <c r="E77" s="28">
        <v>15943.8</v>
      </c>
      <c r="F77" s="40">
        <f t="shared" si="2"/>
        <v>109.11293302856515</v>
      </c>
      <c r="G77" s="39"/>
      <c r="H77" s="4"/>
      <c r="I77" s="24"/>
      <c r="J77" s="9"/>
      <c r="K77" s="9"/>
      <c r="L77" s="22"/>
      <c r="M77" s="9"/>
      <c r="N77" s="20"/>
      <c r="O77" s="20"/>
      <c r="P77" s="4"/>
    </row>
    <row r="78" spans="1:16" ht="15" customHeight="1" x14ac:dyDescent="0.2">
      <c r="A78" s="10" t="s">
        <v>78</v>
      </c>
      <c r="B78" s="11" t="s">
        <v>40</v>
      </c>
      <c r="C78" s="12" t="s">
        <v>5</v>
      </c>
      <c r="D78" s="13">
        <f>D79+D80+D81</f>
        <v>16903.7</v>
      </c>
      <c r="E78" s="13">
        <f>E79+E80+E81</f>
        <v>15921.800000000001</v>
      </c>
      <c r="F78" s="35">
        <f t="shared" si="2"/>
        <v>94.191212574761735</v>
      </c>
      <c r="G78" s="38"/>
      <c r="H78" s="4"/>
      <c r="I78" s="21"/>
      <c r="J78" s="9"/>
      <c r="K78" s="9"/>
      <c r="L78" s="22"/>
      <c r="M78" s="23"/>
      <c r="N78" s="20"/>
      <c r="O78" s="20"/>
      <c r="P78" s="4"/>
    </row>
    <row r="79" spans="1:16" ht="15" customHeight="1" x14ac:dyDescent="0.2">
      <c r="A79" s="17" t="s">
        <v>96</v>
      </c>
      <c r="B79" s="44" t="s">
        <v>40</v>
      </c>
      <c r="C79" s="42" t="s">
        <v>4</v>
      </c>
      <c r="D79" s="18">
        <v>725.8</v>
      </c>
      <c r="E79" s="28">
        <v>571.70000000000005</v>
      </c>
      <c r="F79" s="40">
        <f t="shared" si="2"/>
        <v>78.768255717828623</v>
      </c>
      <c r="G79" s="38"/>
      <c r="H79" s="4"/>
      <c r="I79" s="21"/>
      <c r="J79" s="9"/>
      <c r="K79" s="9"/>
      <c r="L79" s="22"/>
      <c r="M79" s="23"/>
      <c r="N79" s="20"/>
      <c r="O79" s="20"/>
      <c r="P79" s="4"/>
    </row>
    <row r="80" spans="1:16" ht="15" customHeight="1" x14ac:dyDescent="0.2">
      <c r="A80" s="17" t="s">
        <v>79</v>
      </c>
      <c r="B80" s="12" t="s">
        <v>40</v>
      </c>
      <c r="C80" s="12" t="s">
        <v>7</v>
      </c>
      <c r="D80" s="18">
        <v>16177.9</v>
      </c>
      <c r="E80" s="28">
        <v>15305.1</v>
      </c>
      <c r="F80" s="40">
        <f t="shared" si="2"/>
        <v>94.604985813980804</v>
      </c>
      <c r="G80" s="39"/>
      <c r="H80" s="4"/>
      <c r="I80" s="24"/>
      <c r="J80" s="9"/>
      <c r="K80" s="9"/>
      <c r="L80" s="22"/>
      <c r="M80" s="9"/>
      <c r="N80" s="20"/>
      <c r="O80" s="20"/>
      <c r="P80" s="4"/>
    </row>
    <row r="81" spans="1:16" ht="29.25" customHeight="1" x14ac:dyDescent="0.2">
      <c r="A81" s="17" t="s">
        <v>103</v>
      </c>
      <c r="B81" s="12">
        <v>12</v>
      </c>
      <c r="C81" s="12">
        <v>4</v>
      </c>
      <c r="D81" s="28">
        <v>0</v>
      </c>
      <c r="E81" s="28">
        <v>45</v>
      </c>
      <c r="F81" s="40" t="s">
        <v>85</v>
      </c>
      <c r="G81" s="39"/>
      <c r="H81" s="4"/>
      <c r="I81" s="24"/>
      <c r="J81" s="9"/>
      <c r="K81" s="9"/>
      <c r="L81" s="22"/>
      <c r="M81" s="9"/>
      <c r="N81" s="20"/>
      <c r="O81" s="20"/>
      <c r="P81" s="4"/>
    </row>
    <row r="82" spans="1:16" ht="25.5" x14ac:dyDescent="0.2">
      <c r="A82" s="10" t="s">
        <v>80</v>
      </c>
      <c r="B82" s="11" t="s">
        <v>21</v>
      </c>
      <c r="C82" s="12" t="s">
        <v>5</v>
      </c>
      <c r="D82" s="27">
        <f>D83</f>
        <v>648432.1</v>
      </c>
      <c r="E82" s="27">
        <f>E83</f>
        <v>824577.8</v>
      </c>
      <c r="F82" s="40" t="s">
        <v>109</v>
      </c>
      <c r="G82" s="38"/>
      <c r="H82" s="4"/>
      <c r="I82" s="24"/>
      <c r="J82" s="9"/>
      <c r="K82" s="9"/>
      <c r="L82" s="22"/>
      <c r="M82" s="9"/>
      <c r="N82" s="20"/>
      <c r="O82" s="20"/>
      <c r="P82" s="4"/>
    </row>
    <row r="83" spans="1:16" ht="25.5" x14ac:dyDescent="0.2">
      <c r="A83" s="17" t="s">
        <v>81</v>
      </c>
      <c r="B83" s="12" t="s">
        <v>21</v>
      </c>
      <c r="C83" s="12" t="s">
        <v>4</v>
      </c>
      <c r="D83" s="18">
        <v>648432.1</v>
      </c>
      <c r="E83" s="18">
        <v>824577.8</v>
      </c>
      <c r="F83" s="40" t="s">
        <v>109</v>
      </c>
      <c r="G83" s="39"/>
      <c r="H83" s="4"/>
      <c r="I83" s="19"/>
      <c r="J83" s="9"/>
      <c r="K83" s="9"/>
      <c r="L83" s="9"/>
      <c r="M83" s="9"/>
      <c r="N83" s="20"/>
      <c r="O83" s="20"/>
      <c r="P83" s="4"/>
    </row>
    <row r="84" spans="1:16" ht="43.5" customHeight="1" x14ac:dyDescent="0.2">
      <c r="A84" s="10" t="s">
        <v>97</v>
      </c>
      <c r="B84" s="11" t="s">
        <v>51</v>
      </c>
      <c r="C84" s="12"/>
      <c r="D84" s="18">
        <f>D87+D85</f>
        <v>10</v>
      </c>
      <c r="E84" s="18">
        <f>E87+E85</f>
        <v>20.9</v>
      </c>
      <c r="F84" s="40" t="s">
        <v>110</v>
      </c>
      <c r="G84" s="39"/>
      <c r="H84" s="4"/>
      <c r="I84" s="19"/>
      <c r="J84" s="9"/>
      <c r="K84" s="9"/>
      <c r="L84" s="9"/>
      <c r="M84" s="9"/>
      <c r="N84" s="20"/>
      <c r="O84" s="20"/>
      <c r="P84" s="4"/>
    </row>
    <row r="85" spans="1:16" ht="43.5" customHeight="1" x14ac:dyDescent="0.2">
      <c r="A85" s="17" t="s">
        <v>99</v>
      </c>
      <c r="B85" s="12" t="s">
        <v>51</v>
      </c>
      <c r="C85" s="12" t="s">
        <v>4</v>
      </c>
      <c r="D85" s="18">
        <v>0</v>
      </c>
      <c r="E85" s="18">
        <v>0</v>
      </c>
      <c r="F85" s="40" t="s">
        <v>85</v>
      </c>
      <c r="G85" s="39"/>
      <c r="H85" s="4"/>
      <c r="I85" s="19"/>
      <c r="J85" s="9"/>
      <c r="K85" s="9"/>
      <c r="L85" s="9"/>
      <c r="M85" s="9"/>
      <c r="N85" s="20"/>
      <c r="O85" s="20"/>
      <c r="P85" s="4"/>
    </row>
    <row r="86" spans="1:16" ht="31.5" customHeight="1" x14ac:dyDescent="0.2">
      <c r="A86" s="17" t="s">
        <v>104</v>
      </c>
      <c r="B86" s="12">
        <v>14</v>
      </c>
      <c r="C86" s="12">
        <v>2</v>
      </c>
      <c r="D86" s="18">
        <v>0</v>
      </c>
      <c r="E86" s="18">
        <v>0</v>
      </c>
      <c r="F86" s="40" t="s">
        <v>85</v>
      </c>
      <c r="G86" s="39"/>
      <c r="H86" s="4"/>
      <c r="I86" s="19"/>
      <c r="J86" s="9"/>
      <c r="K86" s="9"/>
      <c r="L86" s="9"/>
      <c r="M86" s="9"/>
      <c r="N86" s="20"/>
      <c r="O86" s="20"/>
      <c r="P86" s="4"/>
    </row>
    <row r="87" spans="1:16" ht="25.5" x14ac:dyDescent="0.2">
      <c r="A87" s="17" t="s">
        <v>98</v>
      </c>
      <c r="B87" s="12" t="s">
        <v>51</v>
      </c>
      <c r="C87" s="12" t="s">
        <v>9</v>
      </c>
      <c r="D87" s="18">
        <v>10</v>
      </c>
      <c r="E87" s="18">
        <v>20.9</v>
      </c>
      <c r="F87" s="40" t="s">
        <v>110</v>
      </c>
      <c r="G87" s="39"/>
      <c r="H87" s="4"/>
      <c r="I87" s="19"/>
      <c r="J87" s="9"/>
      <c r="K87" s="9"/>
      <c r="L87" s="9"/>
      <c r="M87" s="9"/>
      <c r="N87" s="20"/>
      <c r="O87" s="20"/>
      <c r="P87" s="4"/>
    </row>
    <row r="88" spans="1:16" ht="15" customHeight="1" x14ac:dyDescent="0.2">
      <c r="A88" s="25" t="s">
        <v>82</v>
      </c>
      <c r="B88" s="10" t="s">
        <v>5</v>
      </c>
      <c r="C88" s="10" t="s">
        <v>5</v>
      </c>
      <c r="D88" s="27">
        <f>D7+D17+D21+D27+D38+D43+D49+D56+D60+D67+D73+D78+D82+D84</f>
        <v>29276500.599999998</v>
      </c>
      <c r="E88" s="27">
        <f>E7+E17+E21+E27+E38+E43+E49+E56+E60+E67+E73+E78+E82+E84</f>
        <v>27655359.100000001</v>
      </c>
      <c r="F88" s="35">
        <f t="shared" si="2"/>
        <v>94.462652752972815</v>
      </c>
      <c r="G88" s="38"/>
      <c r="H88" s="4"/>
      <c r="I88" s="24"/>
      <c r="J88" s="9"/>
      <c r="K88" s="9"/>
      <c r="L88" s="22"/>
      <c r="M88" s="9"/>
      <c r="N88" s="20"/>
      <c r="O88" s="20"/>
      <c r="P88" s="4"/>
    </row>
  </sheetData>
  <autoFilter ref="A5:P88"/>
  <mergeCells count="6">
    <mergeCell ref="B4:C4"/>
    <mergeCell ref="F4:F5"/>
    <mergeCell ref="D4:D5"/>
    <mergeCell ref="A1:F1"/>
    <mergeCell ref="A4:A5"/>
    <mergeCell ref="E4:E5"/>
  </mergeCells>
  <pageMargins left="0.59055118110236227" right="0.39370078740157483" top="0.59055118110236227" bottom="0.62992125984251968" header="0.31496062992125984" footer="0.31496062992125984"/>
  <pageSetup paperSize="9" orientation="portrait" useFirstPageNumber="1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3</vt:lpstr>
      <vt:lpstr>'Приложение № 3'!Область_печати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NKorshunova</dc:creator>
  <cp:lastModifiedBy>Коренева Юлия Александровна</cp:lastModifiedBy>
  <cp:lastPrinted>2016-06-15T03:00:44Z</cp:lastPrinted>
  <dcterms:created xsi:type="dcterms:W3CDTF">2016-04-27T00:02:02Z</dcterms:created>
  <dcterms:modified xsi:type="dcterms:W3CDTF">2016-08-26T05:36:52Z</dcterms:modified>
</cp:coreProperties>
</file>