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8" windowWidth="19020" windowHeight="11700" activeTab="0"/>
  </bookViews>
  <sheets>
    <sheet name="2016 год" sheetId="1" r:id="rId1"/>
  </sheets>
  <definedNames>
    <definedName name="_xlnm.Print_Titles" localSheetId="0">'2016 год'!$6:$7</definedName>
    <definedName name="_xlnm.Print_Area" localSheetId="0">'2016 год'!$A$1:$F$52</definedName>
  </definedNames>
  <calcPr fullCalcOnLoad="1"/>
</workbook>
</file>

<file path=xl/sharedStrings.xml><?xml version="1.0" encoding="utf-8"?>
<sst xmlns="http://schemas.openxmlformats.org/spreadsheetml/2006/main" count="85" uniqueCount="80">
  <si>
    <t>ДАННЫЕ</t>
  </si>
  <si>
    <t>о состоянии задолженности по налогам и сборам, пеням и налоговым санкциям, рассроченным и отсроченным платежам, дебиторской задолженности по неналоговым доходам в бюджет Забайкальского края</t>
  </si>
  <si>
    <t>№</t>
  </si>
  <si>
    <t>Вид задолженности</t>
  </si>
  <si>
    <t>сумма задолженности (тыс. руб.)</t>
  </si>
  <si>
    <t>отклонение (тыс. руб.)</t>
  </si>
  <si>
    <t>по сравнению с началом года</t>
  </si>
  <si>
    <t>по сравнению с началом отчетного периода</t>
  </si>
  <si>
    <t>Задолженность, всего</t>
  </si>
  <si>
    <t>в том числе</t>
  </si>
  <si>
    <t>1</t>
  </si>
  <si>
    <t>задолженность по налогам и сборам, всего</t>
  </si>
  <si>
    <t>1.1</t>
  </si>
  <si>
    <t>недоимка по налогам и сборам</t>
  </si>
  <si>
    <t>1.1.1</t>
  </si>
  <si>
    <t>(1010100000) Налог на прибыль организаций</t>
  </si>
  <si>
    <t>1.1.2</t>
  </si>
  <si>
    <t>(1010200001) Налог на доходы физических лиц</t>
  </si>
  <si>
    <t>1.1.3</t>
  </si>
  <si>
    <t>1.1.4</t>
  </si>
  <si>
    <t>(1050100000) Единый налог, взимаемый в связи с применением упрощенной системы налогообложения</t>
  </si>
  <si>
    <t>1.1.5</t>
  </si>
  <si>
    <t>(1050300001) Единый сельскохозяйственный налог</t>
  </si>
  <si>
    <t>1.1.6</t>
  </si>
  <si>
    <t>(1060200002) Налог на имущество организаций</t>
  </si>
  <si>
    <t>1.1.7</t>
  </si>
  <si>
    <t>(1060400002) Транспортный налог</t>
  </si>
  <si>
    <t>1.1.8</t>
  </si>
  <si>
    <t>(1060500000) Налог на игорный бизнес</t>
  </si>
  <si>
    <t>1.1.9</t>
  </si>
  <si>
    <t>(1070103001) Налог на добычу прочих полезных ископаемых (за исключением полезных ископаемых в виде природных алмазов)</t>
  </si>
  <si>
    <t>1.1.10</t>
  </si>
  <si>
    <t>(1070400001) Сборы за пользование объектами животного мира и за пользование объектами водных биологических ресурсов</t>
  </si>
  <si>
    <t>(1090000000) Задолженность и перерасчёты по отменённым налогам, сборам и иным обязательным платежам</t>
  </si>
  <si>
    <t>(1090302301) Платежи за добычу подземных вод</t>
  </si>
  <si>
    <t>(1090302501) Платежи за добычу других полезных ископаемых</t>
  </si>
  <si>
    <t>(1090402002) Налог с владельцев транспортных средств и налог на приобретение автотранспортных средств</t>
  </si>
  <si>
    <t>(1090403001) Налог на пользователей автомобильных дорог</t>
  </si>
  <si>
    <t>(1090601002) Налог с продаж</t>
  </si>
  <si>
    <t>(1090602002) Сбор на нужды образовательных учреждений, взимаемый с юридических лиц</t>
  </si>
  <si>
    <t>2</t>
  </si>
  <si>
    <t>задолженность по пеням и налоговым санкциям, всего</t>
  </si>
  <si>
    <t>2.1</t>
  </si>
  <si>
    <t>рассроченные и отсроченные доходы</t>
  </si>
  <si>
    <t>задолженность по неналоговым доходам, всего</t>
  </si>
  <si>
    <t>3.1</t>
  </si>
  <si>
    <t>задолженность по основному долгу</t>
  </si>
  <si>
    <t>3.1.1</t>
  </si>
  <si>
    <t>(1120203001) Регулярные платежи за пользование недрами при пользовании недрами (ренталс) на территории Российской Федерации</t>
  </si>
  <si>
    <t>3.1.2</t>
  </si>
  <si>
    <t>01711105010040000120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</si>
  <si>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3.1.3</t>
  </si>
  <si>
    <t>3.1.4</t>
  </si>
  <si>
    <t>3.1.5</t>
  </si>
  <si>
    <t>3.1.6</t>
  </si>
  <si>
    <t>3.2</t>
  </si>
  <si>
    <t>задолженность по пеням, начисленным процентам за несвоевременную уплату</t>
  </si>
  <si>
    <t>________________________________________</t>
  </si>
  <si>
    <t>02811204020020000120 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</si>
  <si>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01711406022020000430 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субъектовРФ, а также земельных участков государственных унитарных предприятий субъектов РФ, в том числе казенных)</t>
  </si>
  <si>
    <t>(1090308202) 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</si>
  <si>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(1091101002) Налог, взимаемый в виде стоимости патента в связи с применением упрощенной системы налогообложения</t>
  </si>
  <si>
    <t>(1091102002) Налоги, взимаемые в виде стоимости патента в связи с применением упрощенной системы налогообложения (за налоговые периоды, истекшие до 1 января 2011 года)</t>
  </si>
  <si>
    <t>01711105072020000000 Доходы от сдачи в аренду имущества, составляющего казну субъекта Российской Федерации (за исключением земельных участков)</t>
  </si>
  <si>
    <t>01711402023020000410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</si>
  <si>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1.1.10.1</t>
  </si>
  <si>
    <t>1.1.10.2</t>
  </si>
  <si>
    <t>1.1.10.3</t>
  </si>
  <si>
    <t>1.1.10.4</t>
  </si>
  <si>
    <t>1.1.10.5</t>
  </si>
  <si>
    <t>1.1.10.6</t>
  </si>
  <si>
    <t>1.1.10.7</t>
  </si>
  <si>
    <t>1.1.10.8</t>
  </si>
  <si>
    <t>1.1.10.9</t>
  </si>
  <si>
    <t>01711109042020000120 Прочие поступления от использования имущества, находящегося в собственности субъектов РФ (за исключением имущества автономных учреждений субъектов РВ, а также имущества государственных унитарных предприятий субъектов РФ, втом числе казенных)</t>
  </si>
  <si>
    <t>01711107012020000120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</si>
  <si>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3.1.7</t>
  </si>
  <si>
    <t>3.1.8</t>
  </si>
  <si>
    <t>на начало отчетного периода (01.01.2016)</t>
  </si>
  <si>
    <t>на конец отчетного периода (01.01.2017)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</si>
</sst>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  <numFmt numFmtId="167" formatCode="0.000"/>
    <numFmt numFmtId="168" formatCode="0.0%"/>
    <numFmt numFmtId="169" formatCode="[$-FC19]d\ mmmm\ yyyy\ &quot;г.&quot;"/>
  </numFmts>
  <fonts count="50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i/>
      <sz val="14"/>
      <name val="Arial Cyr"/>
      <family val="0"/>
    </font>
    <font>
      <sz val="10"/>
      <color indexed="12"/>
      <name val="Arial Cyr"/>
      <family val="0"/>
    </font>
    <font>
      <sz val="14"/>
      <color indexed="12"/>
      <name val="Arial Cyr"/>
      <family val="0"/>
    </font>
    <font>
      <b/>
      <sz val="10"/>
      <color indexed="12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2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4" fontId="4" fillId="0" borderId="11" xfId="58" applyNumberFormat="1" applyFont="1" applyBorder="1" applyAlignment="1">
      <alignment/>
    </xf>
    <xf numFmtId="165" fontId="4" fillId="0" borderId="11" xfId="58" applyNumberFormat="1" applyFont="1" applyBorder="1" applyAlignment="1">
      <alignment/>
    </xf>
    <xf numFmtId="0" fontId="4" fillId="0" borderId="11" xfId="0" applyFont="1" applyBorder="1" applyAlignment="1">
      <alignment/>
    </xf>
    <xf numFmtId="165" fontId="5" fillId="0" borderId="11" xfId="58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164" fontId="4" fillId="33" borderId="11" xfId="58" applyNumberFormat="1" applyFont="1" applyFill="1" applyBorder="1" applyAlignment="1">
      <alignment/>
    </xf>
    <xf numFmtId="165" fontId="4" fillId="33" borderId="11" xfId="58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58" applyNumberFormat="1" applyFont="1" applyBorder="1" applyAlignment="1">
      <alignment/>
    </xf>
    <xf numFmtId="165" fontId="6" fillId="0" borderId="11" xfId="58" applyNumberFormat="1" applyFont="1" applyBorder="1" applyAlignment="1">
      <alignment/>
    </xf>
    <xf numFmtId="165" fontId="8" fillId="0" borderId="11" xfId="58" applyNumberFormat="1" applyFont="1" applyBorder="1" applyAlignment="1">
      <alignment/>
    </xf>
    <xf numFmtId="166" fontId="6" fillId="0" borderId="11" xfId="0" applyNumberFormat="1" applyFont="1" applyBorder="1" applyAlignment="1">
      <alignment horizontal="center"/>
    </xf>
    <xf numFmtId="0" fontId="0" fillId="34" borderId="11" xfId="0" applyFill="1" applyBorder="1" applyAlignment="1">
      <alignment horizontal="justify" vertical="center" wrapText="1"/>
    </xf>
    <xf numFmtId="164" fontId="6" fillId="0" borderId="11" xfId="58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0" fontId="0" fillId="34" borderId="11" xfId="0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64" fontId="6" fillId="33" borderId="11" xfId="58" applyNumberFormat="1" applyFont="1" applyFill="1" applyBorder="1" applyAlignment="1">
      <alignment/>
    </xf>
    <xf numFmtId="165" fontId="6" fillId="33" borderId="11" xfId="58" applyNumberFormat="1" applyFont="1" applyFill="1" applyBorder="1" applyAlignment="1">
      <alignment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9" fillId="34" borderId="11" xfId="0" applyFont="1" applyFill="1" applyBorder="1" applyAlignment="1">
      <alignment horizontal="justify" vertical="center" wrapText="1"/>
    </xf>
    <xf numFmtId="0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65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58" applyNumberFormat="1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5" fontId="6" fillId="0" borderId="11" xfId="58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165" fontId="6" fillId="0" borderId="11" xfId="58" applyNumberFormat="1" applyFont="1" applyBorder="1" applyAlignment="1">
      <alignment horizontal="center" vertical="center"/>
    </xf>
    <xf numFmtId="166" fontId="6" fillId="0" borderId="11" xfId="58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164" fontId="10" fillId="0" borderId="11" xfId="58" applyNumberFormat="1" applyFont="1" applyFill="1" applyBorder="1" applyAlignment="1">
      <alignment/>
    </xf>
    <xf numFmtId="0" fontId="0" fillId="34" borderId="11" xfId="0" applyFill="1" applyBorder="1" applyAlignment="1">
      <alignment vertical="center" wrapText="1"/>
    </xf>
    <xf numFmtId="166" fontId="6" fillId="6" borderId="11" xfId="0" applyNumberFormat="1" applyFont="1" applyFill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6" borderId="11" xfId="0" applyNumberFormat="1" applyFont="1" applyFill="1" applyBorder="1" applyAlignment="1">
      <alignment/>
    </xf>
    <xf numFmtId="166" fontId="6" fillId="0" borderId="11" xfId="0" applyNumberFormat="1" applyFont="1" applyBorder="1" applyAlignment="1">
      <alignment/>
    </xf>
    <xf numFmtId="168" fontId="0" fillId="0" borderId="0" xfId="0" applyNumberFormat="1" applyAlignment="1">
      <alignment vertical="center"/>
    </xf>
    <xf numFmtId="164" fontId="6" fillId="35" borderId="11" xfId="58" applyNumberFormat="1" applyFont="1" applyFill="1" applyBorder="1" applyAlignment="1">
      <alignment horizontal="center" vertical="center"/>
    </xf>
    <xf numFmtId="164" fontId="6" fillId="0" borderId="11" xfId="58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2" sqref="J12"/>
    </sheetView>
  </sheetViews>
  <sheetFormatPr defaultColWidth="9.00390625" defaultRowHeight="12.75"/>
  <cols>
    <col min="1" max="1" width="8.50390625" style="41" customWidth="1"/>
    <col min="2" max="2" width="46.375" style="1" customWidth="1"/>
    <col min="3" max="4" width="21.50390625" style="0" customWidth="1"/>
    <col min="5" max="5" width="17.00390625" style="0" hidden="1" customWidth="1"/>
    <col min="6" max="6" width="20.00390625" style="0" customWidth="1"/>
    <col min="7" max="7" width="11.625" style="0" customWidth="1"/>
    <col min="9" max="9" width="15.375" style="0" customWidth="1"/>
  </cols>
  <sheetData>
    <row r="1" ht="12.75">
      <c r="E1" s="2"/>
    </row>
    <row r="2" spans="2:5" ht="16.5" customHeight="1">
      <c r="B2" s="62" t="s">
        <v>0</v>
      </c>
      <c r="C2" s="62"/>
      <c r="D2" s="62"/>
      <c r="E2" s="62"/>
    </row>
    <row r="3" spans="2:5" ht="44.25" customHeight="1">
      <c r="B3" s="62" t="s">
        <v>1</v>
      </c>
      <c r="C3" s="62"/>
      <c r="D3" s="62"/>
      <c r="E3" s="62"/>
    </row>
    <row r="4" spans="2:5" ht="12.75" hidden="1">
      <c r="B4" s="63"/>
      <c r="C4" s="63"/>
      <c r="D4" s="63"/>
      <c r="E4" s="63"/>
    </row>
    <row r="5" spans="2:5" ht="12.75">
      <c r="B5" s="4"/>
      <c r="C5" s="3"/>
      <c r="D5" s="3"/>
      <c r="E5" s="4"/>
    </row>
    <row r="6" spans="1:6" s="7" customFormat="1" ht="12.75" customHeight="1">
      <c r="A6" s="64" t="s">
        <v>2</v>
      </c>
      <c r="B6" s="66" t="s">
        <v>3</v>
      </c>
      <c r="C6" s="70" t="s">
        <v>4</v>
      </c>
      <c r="D6" s="71"/>
      <c r="E6" s="68" t="s">
        <v>5</v>
      </c>
      <c r="F6" s="69"/>
    </row>
    <row r="7" spans="1:6" s="7" customFormat="1" ht="53.25" customHeight="1">
      <c r="A7" s="65"/>
      <c r="B7" s="67"/>
      <c r="C7" s="51" t="s">
        <v>78</v>
      </c>
      <c r="D7" s="51" t="s">
        <v>79</v>
      </c>
      <c r="E7" s="8" t="s">
        <v>6</v>
      </c>
      <c r="F7" s="5" t="s">
        <v>7</v>
      </c>
    </row>
    <row r="8" spans="1:7" ht="17.25">
      <c r="A8" s="42"/>
      <c r="B8" s="9" t="s">
        <v>8</v>
      </c>
      <c r="C8" s="10">
        <f>C10+C33+C36</f>
        <v>2437690.94</v>
      </c>
      <c r="D8" s="10">
        <f>D10+D33+D36</f>
        <v>2586308.1</v>
      </c>
      <c r="E8" s="11" t="e">
        <f>#REF!-#REF!</f>
        <v>#REF!</v>
      </c>
      <c r="F8" s="55">
        <f>D8-C8</f>
        <v>148617.16000000015</v>
      </c>
      <c r="G8" s="50">
        <f>D8/C8</f>
        <v>1.0609663668028402</v>
      </c>
    </row>
    <row r="9" spans="1:6" s="7" customFormat="1" ht="17.25">
      <c r="A9" s="43"/>
      <c r="B9" s="6" t="s">
        <v>9</v>
      </c>
      <c r="C9" s="12"/>
      <c r="D9" s="12"/>
      <c r="E9" s="13"/>
      <c r="F9" s="14"/>
    </row>
    <row r="10" spans="1:7" s="7" customFormat="1" ht="17.25">
      <c r="A10" s="27" t="s">
        <v>10</v>
      </c>
      <c r="B10" s="15" t="s">
        <v>11</v>
      </c>
      <c r="C10" s="16">
        <v>1585958.1</v>
      </c>
      <c r="D10" s="16">
        <v>1695473.4</v>
      </c>
      <c r="E10" s="17" t="e">
        <f>#REF!-#REF!</f>
        <v>#REF!</v>
      </c>
      <c r="F10" s="56">
        <f>D10-C10</f>
        <v>109515.29999999981</v>
      </c>
      <c r="G10" s="50">
        <f>D10/C10</f>
        <v>1.069053085324259</v>
      </c>
    </row>
    <row r="11" spans="1:7" s="7" customFormat="1" ht="17.25">
      <c r="A11" s="43"/>
      <c r="B11" s="6" t="s">
        <v>9</v>
      </c>
      <c r="C11" s="18"/>
      <c r="D11" s="18"/>
      <c r="E11" s="13"/>
      <c r="F11" s="14"/>
      <c r="G11" s="50"/>
    </row>
    <row r="12" spans="1:7" s="7" customFormat="1" ht="17.25">
      <c r="A12" s="44" t="s">
        <v>12</v>
      </c>
      <c r="B12" s="6" t="s">
        <v>13</v>
      </c>
      <c r="C12" s="19">
        <v>786423</v>
      </c>
      <c r="D12" s="19">
        <v>991651.8</v>
      </c>
      <c r="E12" s="20" t="e">
        <f>E14+E15+#REF!+E16+E17+E18+E19+E20+E21+E23</f>
        <v>#REF!</v>
      </c>
      <c r="F12" s="14">
        <f>D12-C12</f>
        <v>205228.80000000005</v>
      </c>
      <c r="G12" s="50">
        <f>D12/C12</f>
        <v>1.260964900568778</v>
      </c>
    </row>
    <row r="13" spans="1:7" s="7" customFormat="1" ht="18">
      <c r="A13" s="44"/>
      <c r="B13" s="6" t="s">
        <v>9</v>
      </c>
      <c r="C13" s="19"/>
      <c r="D13" s="19"/>
      <c r="E13" s="21"/>
      <c r="F13" s="22"/>
      <c r="G13" s="50"/>
    </row>
    <row r="14" spans="1:7" s="7" customFormat="1" ht="17.25">
      <c r="A14" s="44" t="s">
        <v>14</v>
      </c>
      <c r="B14" s="6" t="s">
        <v>15</v>
      </c>
      <c r="C14" s="19">
        <v>124878.1</v>
      </c>
      <c r="D14" s="19">
        <v>151196.3</v>
      </c>
      <c r="E14" s="20" t="e">
        <f>#REF!-#REF!</f>
        <v>#REF!</v>
      </c>
      <c r="F14" s="14">
        <f>D14-C14</f>
        <v>26318.199999999983</v>
      </c>
      <c r="G14" s="50">
        <f>D14/C14</f>
        <v>1.210751124496609</v>
      </c>
    </row>
    <row r="15" spans="1:7" s="7" customFormat="1" ht="17.25">
      <c r="A15" s="44" t="s">
        <v>16</v>
      </c>
      <c r="B15" s="6" t="s">
        <v>17</v>
      </c>
      <c r="C15" s="19">
        <v>153578.2</v>
      </c>
      <c r="D15" s="19">
        <v>222899.9</v>
      </c>
      <c r="E15" s="20" t="e">
        <f>#REF!-#REF!</f>
        <v>#REF!</v>
      </c>
      <c r="F15" s="14">
        <f aca="true" t="shared" si="0" ref="F15:F41">D15-C15</f>
        <v>69321.69999999998</v>
      </c>
      <c r="G15" s="50">
        <f>D15/C15</f>
        <v>1.4513772136930891</v>
      </c>
    </row>
    <row r="16" spans="1:7" s="7" customFormat="1" ht="39">
      <c r="A16" s="44" t="s">
        <v>18</v>
      </c>
      <c r="B16" s="6" t="s">
        <v>20</v>
      </c>
      <c r="C16" s="19">
        <v>54184.5</v>
      </c>
      <c r="D16" s="19">
        <v>52736.6</v>
      </c>
      <c r="E16" s="20" t="e">
        <f>#REF!-#REF!</f>
        <v>#REF!</v>
      </c>
      <c r="F16" s="14">
        <f t="shared" si="0"/>
        <v>-1447.9000000000015</v>
      </c>
      <c r="G16" s="50">
        <f>D16/C16</f>
        <v>0.973278336055514</v>
      </c>
    </row>
    <row r="17" spans="1:7" s="7" customFormat="1" ht="17.25">
      <c r="A17" s="44" t="s">
        <v>19</v>
      </c>
      <c r="B17" s="6" t="s">
        <v>22</v>
      </c>
      <c r="C17" s="19">
        <v>0</v>
      </c>
      <c r="D17" s="19">
        <v>0</v>
      </c>
      <c r="E17" s="20" t="e">
        <f>#REF!-#REF!</f>
        <v>#REF!</v>
      </c>
      <c r="F17" s="14">
        <f t="shared" si="0"/>
        <v>0</v>
      </c>
      <c r="G17" s="50"/>
    </row>
    <row r="18" spans="1:7" s="7" customFormat="1" ht="17.25">
      <c r="A18" s="44" t="s">
        <v>21</v>
      </c>
      <c r="B18" s="6" t="s">
        <v>24</v>
      </c>
      <c r="C18" s="24">
        <v>141665.5</v>
      </c>
      <c r="D18" s="24">
        <v>129825.7</v>
      </c>
      <c r="E18" s="20" t="e">
        <f>#REF!-#REF!</f>
        <v>#REF!</v>
      </c>
      <c r="F18" s="14">
        <f t="shared" si="0"/>
        <v>-11839.800000000003</v>
      </c>
      <c r="G18" s="50">
        <f>D18/C18</f>
        <v>0.9164242529056121</v>
      </c>
    </row>
    <row r="19" spans="1:7" s="7" customFormat="1" ht="17.25">
      <c r="A19" s="44" t="s">
        <v>23</v>
      </c>
      <c r="B19" s="6" t="s">
        <v>26</v>
      </c>
      <c r="C19" s="24">
        <v>305860.5</v>
      </c>
      <c r="D19" s="24">
        <v>427855.9</v>
      </c>
      <c r="E19" s="20" t="e">
        <f>#REF!-#REF!</f>
        <v>#REF!</v>
      </c>
      <c r="F19" s="14">
        <f t="shared" si="0"/>
        <v>121995.40000000002</v>
      </c>
      <c r="G19" s="50">
        <f aca="true" t="shared" si="1" ref="G19:G48">D19/C19</f>
        <v>1.3988596108356588</v>
      </c>
    </row>
    <row r="20" spans="1:7" s="7" customFormat="1" ht="17.25">
      <c r="A20" s="44" t="s">
        <v>25</v>
      </c>
      <c r="B20" s="6" t="s">
        <v>28</v>
      </c>
      <c r="C20" s="24">
        <v>484.3</v>
      </c>
      <c r="D20" s="24">
        <v>62.3</v>
      </c>
      <c r="E20" s="20" t="e">
        <f>#REF!-#REF!</f>
        <v>#REF!</v>
      </c>
      <c r="F20" s="14">
        <f t="shared" si="0"/>
        <v>-422</v>
      </c>
      <c r="G20" s="50">
        <f t="shared" si="1"/>
        <v>0.12863927317778237</v>
      </c>
    </row>
    <row r="21" spans="1:7" s="7" customFormat="1" ht="39">
      <c r="A21" s="44" t="s">
        <v>27</v>
      </c>
      <c r="B21" s="23" t="s">
        <v>30</v>
      </c>
      <c r="C21" s="24">
        <v>4675.2</v>
      </c>
      <c r="D21" s="24">
        <v>6236.1</v>
      </c>
      <c r="E21" s="20" t="e">
        <f>#REF!-#REF!</f>
        <v>#REF!</v>
      </c>
      <c r="F21" s="14">
        <f t="shared" si="0"/>
        <v>1560.9000000000005</v>
      </c>
      <c r="G21" s="50">
        <f t="shared" si="1"/>
        <v>1.3338680698151952</v>
      </c>
    </row>
    <row r="22" spans="1:7" s="7" customFormat="1" ht="39">
      <c r="A22" s="44" t="s">
        <v>29</v>
      </c>
      <c r="B22" s="23" t="s">
        <v>32</v>
      </c>
      <c r="C22" s="24">
        <v>107</v>
      </c>
      <c r="D22" s="24">
        <v>30.6</v>
      </c>
      <c r="E22" s="20" t="e">
        <f>#REF!-#REF!</f>
        <v>#REF!</v>
      </c>
      <c r="F22" s="14">
        <f t="shared" si="0"/>
        <v>-76.4</v>
      </c>
      <c r="G22" s="50">
        <f t="shared" si="1"/>
        <v>0.28598130841121494</v>
      </c>
    </row>
    <row r="23" spans="1:7" s="7" customFormat="1" ht="39">
      <c r="A23" s="44" t="s">
        <v>31</v>
      </c>
      <c r="B23" s="25" t="s">
        <v>33</v>
      </c>
      <c r="C23" s="52">
        <f>C24+C25+C26+C27+C28+C29+C30+C31+C32</f>
        <v>989.1999999999999</v>
      </c>
      <c r="D23" s="52">
        <f>D24+D25+D26+D27+D28+D29+D30+D31+D32</f>
        <v>808.4000000000001</v>
      </c>
      <c r="E23" s="20" t="e">
        <f>#REF!-#REF!</f>
        <v>#REF!</v>
      </c>
      <c r="F23" s="14">
        <f t="shared" si="0"/>
        <v>-180.79999999999984</v>
      </c>
      <c r="G23" s="50">
        <f t="shared" si="1"/>
        <v>0.8172260412454511</v>
      </c>
    </row>
    <row r="24" spans="1:7" s="7" customFormat="1" ht="17.25">
      <c r="A24" s="44" t="s">
        <v>65</v>
      </c>
      <c r="B24" s="26" t="s">
        <v>34</v>
      </c>
      <c r="C24" s="24">
        <v>0</v>
      </c>
      <c r="D24" s="24">
        <v>0</v>
      </c>
      <c r="E24" s="20" t="e">
        <f>#REF!-#REF!</f>
        <v>#REF!</v>
      </c>
      <c r="F24" s="14">
        <f t="shared" si="0"/>
        <v>0</v>
      </c>
      <c r="G24" s="50" t="e">
        <f t="shared" si="1"/>
        <v>#DIV/0!</v>
      </c>
    </row>
    <row r="25" spans="1:7" s="7" customFormat="1" ht="26.25">
      <c r="A25" s="44" t="s">
        <v>66</v>
      </c>
      <c r="B25" s="23" t="s">
        <v>35</v>
      </c>
      <c r="C25" s="24">
        <v>0</v>
      </c>
      <c r="D25" s="24">
        <v>0</v>
      </c>
      <c r="E25" s="20" t="e">
        <f>#REF!-#REF!</f>
        <v>#REF!</v>
      </c>
      <c r="F25" s="14">
        <f t="shared" si="0"/>
        <v>0</v>
      </c>
      <c r="G25" s="50" t="e">
        <f t="shared" si="1"/>
        <v>#DIV/0!</v>
      </c>
    </row>
    <row r="26" spans="1:7" s="7" customFormat="1" ht="87.75" customHeight="1">
      <c r="A26" s="44" t="s">
        <v>67</v>
      </c>
      <c r="B26" s="23" t="s">
        <v>60</v>
      </c>
      <c r="C26" s="24">
        <v>103.2</v>
      </c>
      <c r="D26" s="24">
        <v>2.6</v>
      </c>
      <c r="E26" s="20" t="e">
        <f>#REF!-#REF!</f>
        <v>#REF!</v>
      </c>
      <c r="F26" s="14">
        <f t="shared" si="0"/>
        <v>-100.60000000000001</v>
      </c>
      <c r="G26" s="50">
        <f t="shared" si="1"/>
        <v>0.025193798449612403</v>
      </c>
    </row>
    <row r="27" spans="1:7" s="7" customFormat="1" ht="39">
      <c r="A27" s="44" t="s">
        <v>68</v>
      </c>
      <c r="B27" s="23" t="s">
        <v>36</v>
      </c>
      <c r="C27" s="24">
        <v>7.8</v>
      </c>
      <c r="D27" s="24">
        <v>6.6</v>
      </c>
      <c r="E27" s="21" t="e">
        <f>#REF!-#REF!</f>
        <v>#REF!</v>
      </c>
      <c r="F27" s="14">
        <f t="shared" si="0"/>
        <v>-1.2000000000000002</v>
      </c>
      <c r="G27" s="50">
        <f t="shared" si="1"/>
        <v>0.8461538461538461</v>
      </c>
    </row>
    <row r="28" spans="1:7" s="7" customFormat="1" ht="26.25">
      <c r="A28" s="44" t="s">
        <v>69</v>
      </c>
      <c r="B28" s="23" t="s">
        <v>37</v>
      </c>
      <c r="C28" s="24">
        <v>82.1</v>
      </c>
      <c r="D28" s="24">
        <v>56.8</v>
      </c>
      <c r="E28" s="20" t="e">
        <f>#REF!-#REF!</f>
        <v>#REF!</v>
      </c>
      <c r="F28" s="14">
        <f t="shared" si="0"/>
        <v>-25.299999999999997</v>
      </c>
      <c r="G28" s="50">
        <f t="shared" si="1"/>
        <v>0.6918392204628502</v>
      </c>
    </row>
    <row r="29" spans="1:7" s="7" customFormat="1" ht="17.25">
      <c r="A29" s="44" t="s">
        <v>70</v>
      </c>
      <c r="B29" s="23" t="s">
        <v>38</v>
      </c>
      <c r="C29" s="24">
        <v>347.4</v>
      </c>
      <c r="D29" s="24">
        <v>293.8</v>
      </c>
      <c r="E29" s="20" t="e">
        <f>#REF!-#REF!</f>
        <v>#REF!</v>
      </c>
      <c r="F29" s="14">
        <f t="shared" si="0"/>
        <v>-53.599999999999966</v>
      </c>
      <c r="G29" s="50">
        <f t="shared" si="1"/>
        <v>0.8457109959700634</v>
      </c>
    </row>
    <row r="30" spans="1:7" s="7" customFormat="1" ht="26.25">
      <c r="A30" s="44" t="s">
        <v>71</v>
      </c>
      <c r="B30" s="23" t="s">
        <v>39</v>
      </c>
      <c r="C30" s="24">
        <v>20.3</v>
      </c>
      <c r="D30" s="24">
        <v>19.9</v>
      </c>
      <c r="E30" s="20" t="e">
        <f>#REF!-#REF!</f>
        <v>#REF!</v>
      </c>
      <c r="F30" s="14">
        <f t="shared" si="0"/>
        <v>-0.40000000000000213</v>
      </c>
      <c r="G30" s="50">
        <f t="shared" si="1"/>
        <v>0.980295566502463</v>
      </c>
    </row>
    <row r="31" spans="1:7" s="7" customFormat="1" ht="52.5">
      <c r="A31" s="44" t="s">
        <v>72</v>
      </c>
      <c r="B31" s="53" t="s">
        <v>61</v>
      </c>
      <c r="C31" s="24">
        <v>267.5</v>
      </c>
      <c r="D31" s="24">
        <v>271.5</v>
      </c>
      <c r="E31" s="20"/>
      <c r="F31" s="14">
        <f t="shared" si="0"/>
        <v>4</v>
      </c>
      <c r="G31" s="50">
        <f t="shared" si="1"/>
        <v>1.0149532710280373</v>
      </c>
    </row>
    <row r="32" spans="1:7" s="7" customFormat="1" ht="66">
      <c r="A32" s="44" t="s">
        <v>73</v>
      </c>
      <c r="B32" s="23" t="s">
        <v>62</v>
      </c>
      <c r="C32" s="24">
        <v>160.9</v>
      </c>
      <c r="D32" s="24">
        <v>157.2</v>
      </c>
      <c r="E32" s="20"/>
      <c r="F32" s="14">
        <f t="shared" si="0"/>
        <v>-3.700000000000017</v>
      </c>
      <c r="G32" s="50">
        <f t="shared" si="1"/>
        <v>0.9770043505282783</v>
      </c>
    </row>
    <row r="33" spans="1:7" s="7" customFormat="1" ht="26.25">
      <c r="A33" s="27" t="s">
        <v>40</v>
      </c>
      <c r="B33" s="15" t="s">
        <v>41</v>
      </c>
      <c r="C33" s="28">
        <v>730738.7</v>
      </c>
      <c r="D33" s="28">
        <v>762711</v>
      </c>
      <c r="E33" s="29" t="e">
        <f>#REF!-#REF!</f>
        <v>#REF!</v>
      </c>
      <c r="F33" s="54">
        <f t="shared" si="0"/>
        <v>31972.300000000047</v>
      </c>
      <c r="G33" s="50">
        <f t="shared" si="1"/>
        <v>1.0437533963918977</v>
      </c>
    </row>
    <row r="34" spans="1:7" s="7" customFormat="1" ht="17.25">
      <c r="A34" s="43"/>
      <c r="B34" s="6" t="s">
        <v>9</v>
      </c>
      <c r="C34" s="19"/>
      <c r="D34" s="19"/>
      <c r="E34" s="20"/>
      <c r="F34" s="14"/>
      <c r="G34" s="50"/>
    </row>
    <row r="35" spans="1:7" s="7" customFormat="1" ht="15.75" customHeight="1">
      <c r="A35" s="44" t="s">
        <v>42</v>
      </c>
      <c r="B35" s="6" t="s">
        <v>43</v>
      </c>
      <c r="C35" s="24">
        <v>7190.6</v>
      </c>
      <c r="D35" s="24">
        <v>5693</v>
      </c>
      <c r="E35" s="20" t="e">
        <f>#REF!-#REF!</f>
        <v>#REF!</v>
      </c>
      <c r="F35" s="14">
        <f t="shared" si="0"/>
        <v>-1497.6000000000004</v>
      </c>
      <c r="G35" s="50">
        <f t="shared" si="1"/>
        <v>0.7917280894501154</v>
      </c>
    </row>
    <row r="36" spans="1:7" ht="24.75" customHeight="1">
      <c r="A36" s="30">
        <v>3</v>
      </c>
      <c r="B36" s="31" t="s">
        <v>44</v>
      </c>
      <c r="C36" s="28">
        <f>C38+C48</f>
        <v>120994.14</v>
      </c>
      <c r="D36" s="28">
        <f>D38+D48</f>
        <v>128123.7</v>
      </c>
      <c r="E36" s="29" t="e">
        <f>D36-#REF!</f>
        <v>#REF!</v>
      </c>
      <c r="F36" s="54">
        <f t="shared" si="0"/>
        <v>7129.559999999998</v>
      </c>
      <c r="G36" s="50">
        <f t="shared" si="1"/>
        <v>1.0589248371863298</v>
      </c>
    </row>
    <row r="37" spans="1:7" ht="17.25">
      <c r="A37" s="42"/>
      <c r="B37" s="32" t="s">
        <v>9</v>
      </c>
      <c r="C37" s="33"/>
      <c r="D37" s="33"/>
      <c r="E37" s="13"/>
      <c r="F37" s="14"/>
      <c r="G37" s="50"/>
    </row>
    <row r="38" spans="1:7" ht="18.75" customHeight="1">
      <c r="A38" s="44" t="s">
        <v>45</v>
      </c>
      <c r="B38" s="32" t="s">
        <v>46</v>
      </c>
      <c r="C38" s="48">
        <f>SUM(C40:C47)</f>
        <v>120994.14</v>
      </c>
      <c r="D38" s="48">
        <f>SUM(D40:D47)</f>
        <v>128123.7</v>
      </c>
      <c r="E38" s="20" t="e">
        <f>D38-#REF!</f>
        <v>#REF!</v>
      </c>
      <c r="F38" s="14">
        <f t="shared" si="0"/>
        <v>7129.559999999998</v>
      </c>
      <c r="G38" s="50">
        <f t="shared" si="1"/>
        <v>1.0589248371863298</v>
      </c>
    </row>
    <row r="39" spans="1:7" ht="17.25">
      <c r="A39" s="42"/>
      <c r="B39" s="32" t="s">
        <v>9</v>
      </c>
      <c r="C39" s="34"/>
      <c r="D39" s="34"/>
      <c r="E39" s="13"/>
      <c r="F39" s="14"/>
      <c r="G39" s="50"/>
    </row>
    <row r="40" spans="1:7" ht="39">
      <c r="A40" s="42" t="s">
        <v>47</v>
      </c>
      <c r="B40" s="35" t="s">
        <v>48</v>
      </c>
      <c r="C40" s="49">
        <v>222.1</v>
      </c>
      <c r="D40" s="49">
        <v>338.5</v>
      </c>
      <c r="E40" s="45"/>
      <c r="F40" s="46">
        <f t="shared" si="0"/>
        <v>116.4</v>
      </c>
      <c r="G40" s="58">
        <f t="shared" si="1"/>
        <v>1.5240882485366951</v>
      </c>
    </row>
    <row r="41" spans="1:7" ht="92.25">
      <c r="A41" s="42" t="s">
        <v>49</v>
      </c>
      <c r="B41" s="36" t="s">
        <v>50</v>
      </c>
      <c r="C41" s="59">
        <v>0</v>
      </c>
      <c r="D41" s="59">
        <v>0</v>
      </c>
      <c r="E41" s="47" t="e">
        <f>D41-#REF!</f>
        <v>#REF!</v>
      </c>
      <c r="F41" s="46">
        <f t="shared" si="0"/>
        <v>0</v>
      </c>
      <c r="G41" s="58" t="e">
        <f t="shared" si="1"/>
        <v>#DIV/0!</v>
      </c>
    </row>
    <row r="42" spans="1:7" ht="52.5">
      <c r="A42" s="42" t="s">
        <v>51</v>
      </c>
      <c r="B42" s="36" t="s">
        <v>63</v>
      </c>
      <c r="C42" s="59">
        <v>337</v>
      </c>
      <c r="D42" s="59">
        <v>812</v>
      </c>
      <c r="E42" s="45"/>
      <c r="F42" s="46">
        <f aca="true" t="shared" si="2" ref="F42:F48">D42-C42</f>
        <v>475</v>
      </c>
      <c r="G42" s="50"/>
    </row>
    <row r="43" spans="1:7" ht="66">
      <c r="A43" s="42" t="s">
        <v>52</v>
      </c>
      <c r="B43" s="36" t="s">
        <v>75</v>
      </c>
      <c r="C43" s="59">
        <v>75</v>
      </c>
      <c r="D43" s="59">
        <v>337</v>
      </c>
      <c r="E43" s="45"/>
      <c r="F43" s="46">
        <f t="shared" si="2"/>
        <v>262</v>
      </c>
      <c r="G43" s="50"/>
    </row>
    <row r="44" spans="1:7" ht="78.75">
      <c r="A44" s="42" t="s">
        <v>53</v>
      </c>
      <c r="B44" s="36" t="s">
        <v>74</v>
      </c>
      <c r="C44" s="59">
        <v>5</v>
      </c>
      <c r="D44" s="59">
        <v>0</v>
      </c>
      <c r="E44" s="45"/>
      <c r="F44" s="46">
        <f t="shared" si="2"/>
        <v>-5</v>
      </c>
      <c r="G44" s="50"/>
    </row>
    <row r="45" spans="1:9" ht="66">
      <c r="A45" s="42" t="s">
        <v>54</v>
      </c>
      <c r="B45" s="37" t="s">
        <v>58</v>
      </c>
      <c r="C45" s="60">
        <v>120335.04</v>
      </c>
      <c r="D45" s="60">
        <v>126609.2</v>
      </c>
      <c r="E45" s="47" t="e">
        <f>D45-#REF!</f>
        <v>#REF!</v>
      </c>
      <c r="F45" s="46">
        <f t="shared" si="2"/>
        <v>6274.1600000000035</v>
      </c>
      <c r="G45" s="58">
        <f>D45/C45</f>
        <v>1.0521390943153384</v>
      </c>
      <c r="I45" s="38"/>
    </row>
    <row r="46" spans="1:9" ht="132">
      <c r="A46" s="42" t="s">
        <v>76</v>
      </c>
      <c r="B46" s="37" t="s">
        <v>64</v>
      </c>
      <c r="C46" s="60">
        <v>20</v>
      </c>
      <c r="D46" s="60">
        <v>27</v>
      </c>
      <c r="E46" s="47"/>
      <c r="F46" s="46">
        <f t="shared" si="2"/>
        <v>7</v>
      </c>
      <c r="G46" s="58">
        <f>D46/C46</f>
        <v>1.35</v>
      </c>
      <c r="I46" s="38"/>
    </row>
    <row r="47" spans="1:7" ht="102.75" customHeight="1">
      <c r="A47" s="42" t="s">
        <v>77</v>
      </c>
      <c r="B47" s="36" t="s">
        <v>59</v>
      </c>
      <c r="C47" s="60">
        <v>0</v>
      </c>
      <c r="D47" s="60">
        <v>0</v>
      </c>
      <c r="E47" s="45" t="e">
        <f>D47-#REF!</f>
        <v>#REF!</v>
      </c>
      <c r="F47" s="46">
        <f t="shared" si="2"/>
        <v>0</v>
      </c>
      <c r="G47" s="50"/>
    </row>
    <row r="48" spans="1:7" ht="26.25">
      <c r="A48" s="42" t="s">
        <v>55</v>
      </c>
      <c r="B48" s="32" t="s">
        <v>56</v>
      </c>
      <c r="C48" s="24">
        <v>0</v>
      </c>
      <c r="D48" s="24">
        <v>0</v>
      </c>
      <c r="E48" s="20" t="e">
        <f>D48-#REF!</f>
        <v>#REF!</v>
      </c>
      <c r="F48" s="57">
        <f t="shared" si="2"/>
        <v>0</v>
      </c>
      <c r="G48" s="50" t="e">
        <f t="shared" si="1"/>
        <v>#DIV/0!</v>
      </c>
    </row>
    <row r="49" spans="3:5" ht="12.75">
      <c r="C49" s="39"/>
      <c r="D49" s="40"/>
      <c r="E49" s="39"/>
    </row>
    <row r="51" spans="1:5" ht="12.75">
      <c r="A51" s="61" t="s">
        <v>57</v>
      </c>
      <c r="B51" s="61"/>
      <c r="C51" s="61"/>
      <c r="D51" s="61"/>
      <c r="E51" s="61"/>
    </row>
  </sheetData>
  <sheetProtection/>
  <mergeCells count="8">
    <mergeCell ref="A51:E51"/>
    <mergeCell ref="B2:E2"/>
    <mergeCell ref="B3:E3"/>
    <mergeCell ref="B4:E4"/>
    <mergeCell ref="A6:A7"/>
    <mergeCell ref="B6:B7"/>
    <mergeCell ref="E6:F6"/>
    <mergeCell ref="C6:D6"/>
  </mergeCells>
  <printOptions horizontalCentered="1"/>
  <pageMargins left="0.7874015748031497" right="0.57" top="0.62" bottom="0.6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</dc:creator>
  <cp:keywords/>
  <dc:description/>
  <cp:lastModifiedBy>Цыренов Алексей Амоголонович</cp:lastModifiedBy>
  <cp:lastPrinted>2017-02-13T06:10:12Z</cp:lastPrinted>
  <dcterms:created xsi:type="dcterms:W3CDTF">2011-02-01T01:15:42Z</dcterms:created>
  <dcterms:modified xsi:type="dcterms:W3CDTF">2017-02-13T06:40:55Z</dcterms:modified>
  <cp:category/>
  <cp:version/>
  <cp:contentType/>
  <cp:contentStatus/>
</cp:coreProperties>
</file>