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оценка реструктуризации" sheetId="8" r:id="rId1"/>
  </sheets>
  <definedNames>
    <definedName name="_xlnm.Print_Titles" localSheetId="0">'оценка реструктуризации'!$7:$10</definedName>
  </definedNames>
  <calcPr calcId="162913"/>
</workbook>
</file>

<file path=xl/calcChain.xml><?xml version="1.0" encoding="utf-8"?>
<calcChain xmlns="http://schemas.openxmlformats.org/spreadsheetml/2006/main">
  <c r="D46" i="8" l="1"/>
  <c r="I47" i="8"/>
  <c r="I48" i="8" s="1"/>
  <c r="E47" i="8"/>
  <c r="E48" i="8" s="1"/>
  <c r="E46" i="8"/>
  <c r="F46" i="8"/>
  <c r="G46" i="8"/>
  <c r="H46" i="8"/>
  <c r="I46" i="8"/>
  <c r="J46" i="8"/>
  <c r="J48" i="8" s="1"/>
  <c r="C47" i="8"/>
  <c r="G47" i="8" s="1"/>
  <c r="G48" i="8" s="1"/>
  <c r="C42" i="8"/>
  <c r="C41" i="8"/>
  <c r="C35" i="8"/>
  <c r="C33" i="8"/>
  <c r="C32" i="8"/>
  <c r="C18" i="8"/>
  <c r="C14" i="8"/>
  <c r="C46" i="8" s="1"/>
  <c r="A12" i="8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D47" i="8" l="1"/>
  <c r="H47" i="8"/>
  <c r="H48" i="8" s="1"/>
  <c r="F47" i="8"/>
  <c r="F48" i="8" s="1"/>
  <c r="D48" i="8"/>
  <c r="C48" i="8"/>
</calcChain>
</file>

<file path=xl/sharedStrings.xml><?xml version="1.0" encoding="utf-8"?>
<sst xmlns="http://schemas.openxmlformats.org/spreadsheetml/2006/main" count="46" uniqueCount="46">
  <si>
    <t>№п/п</t>
  </si>
  <si>
    <t>Наименование муниципального района</t>
  </si>
  <si>
    <t>ИТОГО</t>
  </si>
  <si>
    <t>Муниципальный район "Агинский  район"</t>
  </si>
  <si>
    <t>Муниципальный район "Акшинский район"</t>
  </si>
  <si>
    <t>Муниципальный район "А-Заводский  район"</t>
  </si>
  <si>
    <t>Муниципальный район "Балейский  район"</t>
  </si>
  <si>
    <t>Муниципальный район "Борзинский район"</t>
  </si>
  <si>
    <t>Муниципальный район "Г-Заводский  район"</t>
  </si>
  <si>
    <t>Муниципальный район "Дульдургинский  район"</t>
  </si>
  <si>
    <t>Муниципальный район "Забайкальский  район"</t>
  </si>
  <si>
    <t>Муниципальный район "Каларский  район"</t>
  </si>
  <si>
    <t>Муниципальный район "Калганский район"</t>
  </si>
  <si>
    <t>Муниципальный район "Карымский  район"</t>
  </si>
  <si>
    <t>Муниципальный район "Краснокаменский район"</t>
  </si>
  <si>
    <t>Муниципальный район "Красночикойский  район"</t>
  </si>
  <si>
    <t>Муниципальный район "Кыринский  район"</t>
  </si>
  <si>
    <t>Муниципальный район "Могойтуйский район"</t>
  </si>
  <si>
    <t>Муниципальный район "Могочинский район"</t>
  </si>
  <si>
    <t>Муниципальный район "Нерчинский  район"</t>
  </si>
  <si>
    <t>Муниципальный район "Нерчинско-Заводский  район"</t>
  </si>
  <si>
    <t>Муниципальный район "Оловяннинский  район"</t>
  </si>
  <si>
    <t>Муниципальный район "Ононский  район"</t>
  </si>
  <si>
    <t>Муниципальный район "Петровск-Забайкальский  район"</t>
  </si>
  <si>
    <t xml:space="preserve">Муниципальный район "Приаргунский  район" </t>
  </si>
  <si>
    <t>Муниципальный район "Сретенский  район"</t>
  </si>
  <si>
    <t>Муниципальный район "Тунгиро-Олекминский  район"</t>
  </si>
  <si>
    <t xml:space="preserve">Муниципальный район "Тунгокоченский  район" </t>
  </si>
  <si>
    <t>Муниципальный район "Улетовский  район"</t>
  </si>
  <si>
    <t>Муниципальный район "Хилокский  район"</t>
  </si>
  <si>
    <t>Муниципальный район "Чернышевский  район"</t>
  </si>
  <si>
    <t>Муниципальный район "Читинский  район"</t>
  </si>
  <si>
    <t>Муниципальный район "Шелопугинский  район"</t>
  </si>
  <si>
    <t>Муниципальный район "Шилкинский  район"</t>
  </si>
  <si>
    <t>Городской округ "Агинское"</t>
  </si>
  <si>
    <t>Городской округ "Город П-Забайкальский"</t>
  </si>
  <si>
    <t>Городской округ "Город Чита"</t>
  </si>
  <si>
    <t>ЗАТО п.Горный</t>
  </si>
  <si>
    <t>ВСЕГО НА 01.01.2018</t>
  </si>
  <si>
    <t>1 этап реструктуризации                                                                                                                                                             Погашение муниципальными образованиями бюджетных кредитов с учетом предложений по переносу срока</t>
  </si>
  <si>
    <t xml:space="preserve">Оценка погашения долговых обязательств по бюджетным кредитам муниципальными районами и городскими округами при их реструктуризации на 7 лет  </t>
  </si>
  <si>
    <t>к заключению от 15.11.2017</t>
  </si>
  <si>
    <t xml:space="preserve">Прогноз задолженности по бюджетным кредитам на 01.01.2018 </t>
  </si>
  <si>
    <t>№ 116-17/КФ-З-КСП</t>
  </si>
  <si>
    <t>нераспределенные объемы бюджетных кредитов, предусмотренные к предоставлению в ноябре-декабре 2017 года</t>
  </si>
  <si>
    <t>Приложение №26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</si>
</sst>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9" fontId="0" fillId="0" borderId="0" xfId="0" applyNumberFormat="1"/>
    <xf numFmtId="0" fontId="1" fillId="0" borderId="0" xfId="0" applyFont="1" applyAlignment="1"/>
    <xf numFmtId="0" fontId="0" fillId="0" borderId="0" xfId="0" applyAlignment="1"/>
    <xf numFmtId="0" fontId="1" fillId="0" borderId="0" xfId="0" applyFont="1" applyFill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 shrinkToFit="1"/>
    </xf>
    <xf numFmtId="164" fontId="9" fillId="0" borderId="2" xfId="0" applyNumberFormat="1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/>
    </xf>
    <xf numFmtId="164" fontId="10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99FF99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9"/>
  <sheetViews>
    <sheetView tabSelected="1" zoomScale="70" zoomScaleNormal="70" workbookViewId="0">
      <selection activeCell="N18" sqref="N18"/>
    </sheetView>
  </sheetViews>
  <sheetFormatPr defaultRowHeight="15" x14ac:dyDescent="0.25"/>
  <cols>
    <col min="1" max="1" width="7.28515625" customWidth="1"/>
    <col min="2" max="2" width="59.140625" customWidth="1"/>
    <col min="3" max="3" width="20" customWidth="1"/>
    <col min="4" max="4" width="16.28515625" customWidth="1"/>
    <col min="5" max="5" width="16.7109375" customWidth="1"/>
    <col min="6" max="6" width="16.5703125" customWidth="1"/>
    <col min="7" max="8" width="16.7109375" customWidth="1"/>
    <col min="9" max="9" width="17.5703125" customWidth="1"/>
    <col min="10" max="10" width="16.5703125" customWidth="1"/>
  </cols>
  <sheetData>
    <row r="1" spans="1:11" x14ac:dyDescent="0.25">
      <c r="I1" s="18" t="s">
        <v>45</v>
      </c>
      <c r="J1" s="18"/>
    </row>
    <row r="2" spans="1:11" x14ac:dyDescent="0.25">
      <c r="I2" s="18" t="s">
        <v>41</v>
      </c>
      <c r="J2" s="18"/>
    </row>
    <row r="3" spans="1:11" x14ac:dyDescent="0.25">
      <c r="B3" s="2"/>
      <c r="C3" s="3"/>
      <c r="D3" s="3"/>
      <c r="E3" s="3"/>
      <c r="F3" s="3"/>
      <c r="G3" s="3"/>
      <c r="H3" s="3"/>
      <c r="I3" s="18" t="s">
        <v>43</v>
      </c>
      <c r="J3" s="18"/>
      <c r="K3" s="3"/>
    </row>
    <row r="4" spans="1:11" x14ac:dyDescent="0.25">
      <c r="B4" s="2"/>
      <c r="C4" s="3"/>
      <c r="D4" s="3"/>
      <c r="E4" s="3"/>
      <c r="F4" s="3"/>
      <c r="G4" s="3"/>
      <c r="H4" s="3"/>
      <c r="I4" s="4"/>
      <c r="J4" s="4"/>
      <c r="K4" s="3"/>
    </row>
    <row r="5" spans="1:11" ht="18.75" x14ac:dyDescent="0.3">
      <c r="A5" s="24" t="s">
        <v>40</v>
      </c>
      <c r="B5" s="24"/>
      <c r="C5" s="24"/>
      <c r="D5" s="24"/>
      <c r="E5" s="24"/>
      <c r="F5" s="24"/>
      <c r="G5" s="24"/>
      <c r="H5" s="24"/>
      <c r="I5" s="24"/>
      <c r="J5" s="24"/>
    </row>
    <row r="7" spans="1:11" x14ac:dyDescent="0.25">
      <c r="A7" s="20" t="s">
        <v>0</v>
      </c>
      <c r="B7" s="19" t="s">
        <v>1</v>
      </c>
      <c r="C7" s="21" t="s">
        <v>42</v>
      </c>
      <c r="D7" s="22" t="s">
        <v>39</v>
      </c>
      <c r="E7" s="23"/>
      <c r="F7" s="23"/>
      <c r="G7" s="23"/>
      <c r="H7" s="23"/>
      <c r="I7" s="23"/>
      <c r="J7" s="23"/>
    </row>
    <row r="8" spans="1:11" ht="16.5" customHeight="1" x14ac:dyDescent="0.25">
      <c r="A8" s="20"/>
      <c r="B8" s="19"/>
      <c r="C8" s="21"/>
      <c r="D8" s="23"/>
      <c r="E8" s="23"/>
      <c r="F8" s="23"/>
      <c r="G8" s="23"/>
      <c r="H8" s="23"/>
      <c r="I8" s="23"/>
      <c r="J8" s="23"/>
    </row>
    <row r="9" spans="1:11" x14ac:dyDescent="0.25">
      <c r="A9" s="20"/>
      <c r="B9" s="19"/>
      <c r="C9" s="21"/>
      <c r="D9" s="23"/>
      <c r="E9" s="23"/>
      <c r="F9" s="23"/>
      <c r="G9" s="23"/>
      <c r="H9" s="23"/>
      <c r="I9" s="23"/>
      <c r="J9" s="23"/>
    </row>
    <row r="10" spans="1:11" ht="33" customHeight="1" x14ac:dyDescent="0.25">
      <c r="A10" s="20"/>
      <c r="B10" s="19"/>
      <c r="C10" s="21"/>
      <c r="D10" s="5">
        <v>2018</v>
      </c>
      <c r="E10" s="5">
        <v>2019</v>
      </c>
      <c r="F10" s="5">
        <v>2020</v>
      </c>
      <c r="G10" s="5">
        <v>2021</v>
      </c>
      <c r="H10" s="5">
        <v>2022</v>
      </c>
      <c r="I10" s="5">
        <v>2023</v>
      </c>
      <c r="J10" s="6">
        <v>2024</v>
      </c>
    </row>
    <row r="11" spans="1:11" ht="21" customHeight="1" x14ac:dyDescent="0.25">
      <c r="A11" s="7">
        <v>1</v>
      </c>
      <c r="B11" s="9" t="s">
        <v>3</v>
      </c>
      <c r="C11" s="8">
        <v>1476068</v>
      </c>
      <c r="D11" s="8">
        <v>73803.399999999994</v>
      </c>
      <c r="E11" s="8">
        <v>73803.399999999994</v>
      </c>
      <c r="F11" s="8">
        <v>147606.79999999999</v>
      </c>
      <c r="G11" s="8">
        <v>295213.59999999998</v>
      </c>
      <c r="H11" s="8">
        <v>295213.59999999998</v>
      </c>
      <c r="I11" s="8">
        <v>295213.59999999998</v>
      </c>
      <c r="J11" s="8">
        <v>295213.59999999998</v>
      </c>
    </row>
    <row r="12" spans="1:11" ht="21" customHeight="1" x14ac:dyDescent="0.25">
      <c r="A12" s="7">
        <f>A11+1</f>
        <v>2</v>
      </c>
      <c r="B12" s="9" t="s">
        <v>4</v>
      </c>
      <c r="C12" s="8">
        <v>8041567</v>
      </c>
      <c r="D12" s="8">
        <v>402078.35</v>
      </c>
      <c r="E12" s="8">
        <v>402078.35</v>
      </c>
      <c r="F12" s="8">
        <v>804156.7</v>
      </c>
      <c r="G12" s="8">
        <v>1608313.4</v>
      </c>
      <c r="H12" s="8">
        <v>1608313.4</v>
      </c>
      <c r="I12" s="8">
        <v>1608313.4</v>
      </c>
      <c r="J12" s="8">
        <v>1608313.4</v>
      </c>
    </row>
    <row r="13" spans="1:11" ht="21" customHeight="1" x14ac:dyDescent="0.25">
      <c r="A13" s="7">
        <f t="shared" ref="A13:A42" si="0">A12+1</f>
        <v>3</v>
      </c>
      <c r="B13" s="9" t="s">
        <v>5</v>
      </c>
      <c r="C13" s="8">
        <v>500000</v>
      </c>
      <c r="D13" s="8">
        <v>25000</v>
      </c>
      <c r="E13" s="8">
        <v>25000</v>
      </c>
      <c r="F13" s="8">
        <v>50000</v>
      </c>
      <c r="G13" s="8">
        <v>100000</v>
      </c>
      <c r="H13" s="8">
        <v>100000</v>
      </c>
      <c r="I13" s="8">
        <v>100000</v>
      </c>
      <c r="J13" s="8">
        <v>100000</v>
      </c>
    </row>
    <row r="14" spans="1:11" ht="21" customHeight="1" x14ac:dyDescent="0.25">
      <c r="A14" s="7">
        <f t="shared" si="0"/>
        <v>4</v>
      </c>
      <c r="B14" s="9" t="s">
        <v>6</v>
      </c>
      <c r="C14" s="8">
        <f>12566666+3710600</f>
        <v>16277266</v>
      </c>
      <c r="D14" s="8">
        <v>813863.3</v>
      </c>
      <c r="E14" s="8">
        <v>813863.3</v>
      </c>
      <c r="F14" s="8">
        <v>1627726.6</v>
      </c>
      <c r="G14" s="8">
        <v>3255453.2</v>
      </c>
      <c r="H14" s="8">
        <v>3255453.2</v>
      </c>
      <c r="I14" s="8">
        <v>3255453.2</v>
      </c>
      <c r="J14" s="8">
        <v>3255453.2</v>
      </c>
    </row>
    <row r="15" spans="1:11" ht="21" customHeight="1" x14ac:dyDescent="0.25">
      <c r="A15" s="7">
        <f t="shared" si="0"/>
        <v>5</v>
      </c>
      <c r="B15" s="9" t="s">
        <v>7</v>
      </c>
      <c r="C15" s="8">
        <v>39285700</v>
      </c>
      <c r="D15" s="8">
        <v>1964285</v>
      </c>
      <c r="E15" s="8">
        <v>1964285</v>
      </c>
      <c r="F15" s="8">
        <v>3928570</v>
      </c>
      <c r="G15" s="8">
        <v>7857140</v>
      </c>
      <c r="H15" s="8">
        <v>7857140</v>
      </c>
      <c r="I15" s="8">
        <v>7857140</v>
      </c>
      <c r="J15" s="8">
        <v>7857140</v>
      </c>
    </row>
    <row r="16" spans="1:11" ht="21" customHeight="1" x14ac:dyDescent="0.25">
      <c r="A16" s="7">
        <f t="shared" si="0"/>
        <v>6</v>
      </c>
      <c r="B16" s="9" t="s">
        <v>8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</row>
    <row r="17" spans="1:10" ht="21" customHeight="1" x14ac:dyDescent="0.25">
      <c r="A17" s="7">
        <f t="shared" si="0"/>
        <v>7</v>
      </c>
      <c r="B17" s="9" t="s">
        <v>9</v>
      </c>
      <c r="C17" s="8">
        <v>5100001</v>
      </c>
      <c r="D17" s="8">
        <v>255000.05</v>
      </c>
      <c r="E17" s="8">
        <v>255000.05</v>
      </c>
      <c r="F17" s="8">
        <v>510000.1</v>
      </c>
      <c r="G17" s="8">
        <v>1020000.2</v>
      </c>
      <c r="H17" s="8">
        <v>1020000.2</v>
      </c>
      <c r="I17" s="8">
        <v>1020000.2</v>
      </c>
      <c r="J17" s="8">
        <v>1020000.2</v>
      </c>
    </row>
    <row r="18" spans="1:10" ht="21" customHeight="1" x14ac:dyDescent="0.25">
      <c r="A18" s="7">
        <f t="shared" si="0"/>
        <v>8</v>
      </c>
      <c r="B18" s="9" t="s">
        <v>10</v>
      </c>
      <c r="C18" s="8">
        <f>4979000+1900000</f>
        <v>6879000</v>
      </c>
      <c r="D18" s="8">
        <v>343950</v>
      </c>
      <c r="E18" s="8">
        <v>343950</v>
      </c>
      <c r="F18" s="8">
        <v>687900</v>
      </c>
      <c r="G18" s="8">
        <v>1375800</v>
      </c>
      <c r="H18" s="8">
        <v>1375800</v>
      </c>
      <c r="I18" s="8">
        <v>1375800</v>
      </c>
      <c r="J18" s="8">
        <v>1375800</v>
      </c>
    </row>
    <row r="19" spans="1:10" ht="21" customHeight="1" x14ac:dyDescent="0.25">
      <c r="A19" s="7">
        <f t="shared" si="0"/>
        <v>9</v>
      </c>
      <c r="B19" s="9" t="s">
        <v>11</v>
      </c>
      <c r="C19" s="8">
        <v>7850000</v>
      </c>
      <c r="D19" s="8">
        <v>392500</v>
      </c>
      <c r="E19" s="8">
        <v>392500</v>
      </c>
      <c r="F19" s="8">
        <v>785000</v>
      </c>
      <c r="G19" s="8">
        <v>1570000</v>
      </c>
      <c r="H19" s="8">
        <v>1570000</v>
      </c>
      <c r="I19" s="8">
        <v>1570000</v>
      </c>
      <c r="J19" s="8">
        <v>1570000</v>
      </c>
    </row>
    <row r="20" spans="1:10" ht="21" customHeight="1" x14ac:dyDescent="0.25">
      <c r="A20" s="7">
        <f t="shared" si="0"/>
        <v>10</v>
      </c>
      <c r="B20" s="9" t="s">
        <v>12</v>
      </c>
      <c r="C20" s="8">
        <v>5732724</v>
      </c>
      <c r="D20" s="8">
        <v>286636.2</v>
      </c>
      <c r="E20" s="8">
        <v>286636.2</v>
      </c>
      <c r="F20" s="8">
        <v>573272.4</v>
      </c>
      <c r="G20" s="8">
        <v>1146544.8</v>
      </c>
      <c r="H20" s="8">
        <v>1146544.8</v>
      </c>
      <c r="I20" s="8">
        <v>1146544.8</v>
      </c>
      <c r="J20" s="8">
        <v>1146544.8</v>
      </c>
    </row>
    <row r="21" spans="1:10" ht="21" customHeight="1" x14ac:dyDescent="0.25">
      <c r="A21" s="7">
        <f t="shared" si="0"/>
        <v>11</v>
      </c>
      <c r="B21" s="9" t="s">
        <v>13</v>
      </c>
      <c r="C21" s="8">
        <v>4666666</v>
      </c>
      <c r="D21" s="8">
        <v>233333.3</v>
      </c>
      <c r="E21" s="8">
        <v>233333.3</v>
      </c>
      <c r="F21" s="8">
        <v>466666.6</v>
      </c>
      <c r="G21" s="8">
        <v>933333.2</v>
      </c>
      <c r="H21" s="8">
        <v>933333.2</v>
      </c>
      <c r="I21" s="8">
        <v>933333.2</v>
      </c>
      <c r="J21" s="8">
        <v>933333.2</v>
      </c>
    </row>
    <row r="22" spans="1:10" ht="21" customHeight="1" x14ac:dyDescent="0.25">
      <c r="A22" s="7">
        <f t="shared" si="0"/>
        <v>12</v>
      </c>
      <c r="B22" s="9" t="s">
        <v>14</v>
      </c>
      <c r="C22" s="8">
        <v>6555534</v>
      </c>
      <c r="D22" s="8">
        <v>327776.7</v>
      </c>
      <c r="E22" s="8">
        <v>327776.7</v>
      </c>
      <c r="F22" s="8">
        <v>655553.4</v>
      </c>
      <c r="G22" s="8">
        <v>1311106.8</v>
      </c>
      <c r="H22" s="8">
        <v>1311106.8</v>
      </c>
      <c r="I22" s="8">
        <v>1311106.8</v>
      </c>
      <c r="J22" s="8">
        <v>1311106.8</v>
      </c>
    </row>
    <row r="23" spans="1:10" ht="21" customHeight="1" x14ac:dyDescent="0.25">
      <c r="A23" s="7">
        <f t="shared" si="0"/>
        <v>13</v>
      </c>
      <c r="B23" s="9" t="s">
        <v>15</v>
      </c>
      <c r="C23" s="8">
        <v>11280001</v>
      </c>
      <c r="D23" s="8">
        <v>564000.05000000005</v>
      </c>
      <c r="E23" s="8">
        <v>564000.05000000005</v>
      </c>
      <c r="F23" s="8">
        <v>1128000.1000000001</v>
      </c>
      <c r="G23" s="8">
        <v>2256000.2000000002</v>
      </c>
      <c r="H23" s="8">
        <v>2256000.2000000002</v>
      </c>
      <c r="I23" s="8">
        <v>2256000.2000000002</v>
      </c>
      <c r="J23" s="8">
        <v>2256000.2000000002</v>
      </c>
    </row>
    <row r="24" spans="1:10" ht="21" customHeight="1" x14ac:dyDescent="0.25">
      <c r="A24" s="7">
        <f t="shared" si="0"/>
        <v>14</v>
      </c>
      <c r="B24" s="9" t="s">
        <v>16</v>
      </c>
      <c r="C24" s="8">
        <v>9820000</v>
      </c>
      <c r="D24" s="8">
        <v>491000</v>
      </c>
      <c r="E24" s="8">
        <v>491000</v>
      </c>
      <c r="F24" s="8">
        <v>982000</v>
      </c>
      <c r="G24" s="8">
        <v>1964000</v>
      </c>
      <c r="H24" s="8">
        <v>1964000</v>
      </c>
      <c r="I24" s="8">
        <v>1964000</v>
      </c>
      <c r="J24" s="8">
        <v>1964000</v>
      </c>
    </row>
    <row r="25" spans="1:10" ht="21" customHeight="1" x14ac:dyDescent="0.25">
      <c r="A25" s="7">
        <f t="shared" si="0"/>
        <v>15</v>
      </c>
      <c r="B25" s="9" t="s">
        <v>17</v>
      </c>
      <c r="C25" s="8">
        <v>0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</row>
    <row r="26" spans="1:10" ht="21" customHeight="1" x14ac:dyDescent="0.25">
      <c r="A26" s="7">
        <f t="shared" si="0"/>
        <v>16</v>
      </c>
      <c r="B26" s="9" t="s">
        <v>18</v>
      </c>
      <c r="C26" s="8">
        <v>0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</row>
    <row r="27" spans="1:10" ht="21" customHeight="1" x14ac:dyDescent="0.25">
      <c r="A27" s="7">
        <f t="shared" si="0"/>
        <v>17</v>
      </c>
      <c r="B27" s="9" t="s">
        <v>19</v>
      </c>
      <c r="C27" s="8">
        <v>19685667</v>
      </c>
      <c r="D27" s="8">
        <v>984283.35</v>
      </c>
      <c r="E27" s="8">
        <v>984283.35</v>
      </c>
      <c r="F27" s="8">
        <v>1968566.7</v>
      </c>
      <c r="G27" s="8">
        <v>3937133.4</v>
      </c>
      <c r="H27" s="8">
        <v>3937133.4</v>
      </c>
      <c r="I27" s="8">
        <v>3937133.4</v>
      </c>
      <c r="J27" s="8">
        <v>3937133.4</v>
      </c>
    </row>
    <row r="28" spans="1:10" ht="21" customHeight="1" x14ac:dyDescent="0.25">
      <c r="A28" s="7">
        <f t="shared" si="0"/>
        <v>18</v>
      </c>
      <c r="B28" s="9" t="s">
        <v>20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</row>
    <row r="29" spans="1:10" ht="21" customHeight="1" x14ac:dyDescent="0.25">
      <c r="A29" s="7">
        <f t="shared" si="0"/>
        <v>19</v>
      </c>
      <c r="B29" s="9" t="s">
        <v>21</v>
      </c>
      <c r="C29" s="8">
        <v>12000000</v>
      </c>
      <c r="D29" s="8">
        <v>600000</v>
      </c>
      <c r="E29" s="8">
        <v>600000</v>
      </c>
      <c r="F29" s="8">
        <v>1200000</v>
      </c>
      <c r="G29" s="8">
        <v>2400000</v>
      </c>
      <c r="H29" s="8">
        <v>2400000</v>
      </c>
      <c r="I29" s="8">
        <v>2400000</v>
      </c>
      <c r="J29" s="8">
        <v>2400000</v>
      </c>
    </row>
    <row r="30" spans="1:10" ht="21" customHeight="1" x14ac:dyDescent="0.25">
      <c r="A30" s="7">
        <f t="shared" si="0"/>
        <v>20</v>
      </c>
      <c r="B30" s="9" t="s">
        <v>22</v>
      </c>
      <c r="C30" s="8">
        <v>15166668</v>
      </c>
      <c r="D30" s="8">
        <v>758333.4</v>
      </c>
      <c r="E30" s="8">
        <v>758333.4</v>
      </c>
      <c r="F30" s="8">
        <v>1516666.8</v>
      </c>
      <c r="G30" s="8">
        <v>3033333.6</v>
      </c>
      <c r="H30" s="8">
        <v>3033333.6</v>
      </c>
      <c r="I30" s="8">
        <v>3033333.6</v>
      </c>
      <c r="J30" s="8">
        <v>3033333.6</v>
      </c>
    </row>
    <row r="31" spans="1:10" ht="21" customHeight="1" x14ac:dyDescent="0.25">
      <c r="A31" s="7">
        <f t="shared" si="0"/>
        <v>21</v>
      </c>
      <c r="B31" s="9" t="s">
        <v>23</v>
      </c>
      <c r="C31" s="8">
        <v>3300000</v>
      </c>
      <c r="D31" s="8">
        <v>165000</v>
      </c>
      <c r="E31" s="8">
        <v>165000</v>
      </c>
      <c r="F31" s="8">
        <v>330000</v>
      </c>
      <c r="G31" s="8">
        <v>660000</v>
      </c>
      <c r="H31" s="8">
        <v>660000</v>
      </c>
      <c r="I31" s="8">
        <v>660000</v>
      </c>
      <c r="J31" s="8">
        <v>660000</v>
      </c>
    </row>
    <row r="32" spans="1:10" ht="21" customHeight="1" x14ac:dyDescent="0.25">
      <c r="A32" s="7">
        <f t="shared" si="0"/>
        <v>22</v>
      </c>
      <c r="B32" s="9" t="s">
        <v>24</v>
      </c>
      <c r="C32" s="8">
        <f>6666666+4753300</f>
        <v>11419966</v>
      </c>
      <c r="D32" s="8">
        <v>570998.30000000005</v>
      </c>
      <c r="E32" s="8">
        <v>570998.30000000005</v>
      </c>
      <c r="F32" s="8">
        <v>1141996.6000000001</v>
      </c>
      <c r="G32" s="8">
        <v>2283993.2000000002</v>
      </c>
      <c r="H32" s="8">
        <v>2283993.2000000002</v>
      </c>
      <c r="I32" s="8">
        <v>2283993.2000000002</v>
      </c>
      <c r="J32" s="8">
        <v>2283993.2000000002</v>
      </c>
    </row>
    <row r="33" spans="1:10" ht="21" customHeight="1" x14ac:dyDescent="0.25">
      <c r="A33" s="7">
        <f t="shared" si="0"/>
        <v>23</v>
      </c>
      <c r="B33" s="9" t="s">
        <v>25</v>
      </c>
      <c r="C33" s="8">
        <f>28473333+3439600</f>
        <v>31912933</v>
      </c>
      <c r="D33" s="8">
        <v>1595646.65</v>
      </c>
      <c r="E33" s="8">
        <v>1595646.65</v>
      </c>
      <c r="F33" s="8">
        <v>3191293.3</v>
      </c>
      <c r="G33" s="8">
        <v>6382586.5999999996</v>
      </c>
      <c r="H33" s="8">
        <v>6382586.5999999996</v>
      </c>
      <c r="I33" s="8">
        <v>6382586.5999999996</v>
      </c>
      <c r="J33" s="8">
        <v>6382586.5999999996</v>
      </c>
    </row>
    <row r="34" spans="1:10" ht="21" customHeight="1" x14ac:dyDescent="0.25">
      <c r="A34" s="7">
        <f t="shared" si="0"/>
        <v>24</v>
      </c>
      <c r="B34" s="9" t="s">
        <v>26</v>
      </c>
      <c r="C34" s="8">
        <v>0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</row>
    <row r="35" spans="1:10" ht="21" customHeight="1" x14ac:dyDescent="0.25">
      <c r="A35" s="7">
        <f t="shared" si="0"/>
        <v>25</v>
      </c>
      <c r="B35" s="9" t="s">
        <v>27</v>
      </c>
      <c r="C35" s="8">
        <f>29663480+1686600</f>
        <v>31350080</v>
      </c>
      <c r="D35" s="8">
        <v>1567504</v>
      </c>
      <c r="E35" s="8">
        <v>1567504</v>
      </c>
      <c r="F35" s="8">
        <v>3135008</v>
      </c>
      <c r="G35" s="8">
        <v>6270016</v>
      </c>
      <c r="H35" s="8">
        <v>6270016</v>
      </c>
      <c r="I35" s="8">
        <v>6270016</v>
      </c>
      <c r="J35" s="8">
        <v>6270016</v>
      </c>
    </row>
    <row r="36" spans="1:10" ht="21" customHeight="1" x14ac:dyDescent="0.25">
      <c r="A36" s="7">
        <f t="shared" si="0"/>
        <v>26</v>
      </c>
      <c r="B36" s="9" t="s">
        <v>28</v>
      </c>
      <c r="C36" s="8">
        <v>15550000</v>
      </c>
      <c r="D36" s="8">
        <v>777500</v>
      </c>
      <c r="E36" s="8">
        <v>777500</v>
      </c>
      <c r="F36" s="8">
        <v>1555000</v>
      </c>
      <c r="G36" s="8">
        <v>3110000</v>
      </c>
      <c r="H36" s="8">
        <v>3110000</v>
      </c>
      <c r="I36" s="8">
        <v>3110000</v>
      </c>
      <c r="J36" s="8">
        <v>3110000</v>
      </c>
    </row>
    <row r="37" spans="1:10" ht="21" customHeight="1" x14ac:dyDescent="0.25">
      <c r="A37" s="7">
        <f t="shared" si="0"/>
        <v>27</v>
      </c>
      <c r="B37" s="9" t="s">
        <v>29</v>
      </c>
      <c r="C37" s="8">
        <v>43789668</v>
      </c>
      <c r="D37" s="8">
        <v>2189483.4</v>
      </c>
      <c r="E37" s="8">
        <v>2189483.4</v>
      </c>
      <c r="F37" s="8">
        <v>4378966.8</v>
      </c>
      <c r="G37" s="8">
        <v>8757933.5999999996</v>
      </c>
      <c r="H37" s="8">
        <v>8757933.5999999996</v>
      </c>
      <c r="I37" s="8">
        <v>8757933.5999999996</v>
      </c>
      <c r="J37" s="8">
        <v>8757933.5999999996</v>
      </c>
    </row>
    <row r="38" spans="1:10" ht="21" customHeight="1" x14ac:dyDescent="0.25">
      <c r="A38" s="7">
        <f t="shared" si="0"/>
        <v>28</v>
      </c>
      <c r="B38" s="9" t="s">
        <v>30</v>
      </c>
      <c r="C38" s="8">
        <v>14898401</v>
      </c>
      <c r="D38" s="8">
        <v>744920.05</v>
      </c>
      <c r="E38" s="8">
        <v>744920.05</v>
      </c>
      <c r="F38" s="8">
        <v>1489840.1</v>
      </c>
      <c r="G38" s="8">
        <v>2979680.2</v>
      </c>
      <c r="H38" s="8">
        <v>2979680.2</v>
      </c>
      <c r="I38" s="8">
        <v>2979680.2</v>
      </c>
      <c r="J38" s="8">
        <v>2979680.2</v>
      </c>
    </row>
    <row r="39" spans="1:10" ht="21" customHeight="1" x14ac:dyDescent="0.25">
      <c r="A39" s="7">
        <f t="shared" si="0"/>
        <v>29</v>
      </c>
      <c r="B39" s="9" t="s">
        <v>31</v>
      </c>
      <c r="C39" s="8">
        <v>4849668</v>
      </c>
      <c r="D39" s="8">
        <v>242483.4</v>
      </c>
      <c r="E39" s="8">
        <v>242483.4</v>
      </c>
      <c r="F39" s="8">
        <v>484966.8</v>
      </c>
      <c r="G39" s="8">
        <v>969933.6</v>
      </c>
      <c r="H39" s="8">
        <v>969933.6</v>
      </c>
      <c r="I39" s="8">
        <v>969933.6</v>
      </c>
      <c r="J39" s="8">
        <v>969933.6</v>
      </c>
    </row>
    <row r="40" spans="1:10" ht="21" customHeight="1" x14ac:dyDescent="0.25">
      <c r="A40" s="7">
        <f t="shared" si="0"/>
        <v>30</v>
      </c>
      <c r="B40" s="9" t="s">
        <v>32</v>
      </c>
      <c r="C40" s="8">
        <v>8000000</v>
      </c>
      <c r="D40" s="8">
        <v>400000</v>
      </c>
      <c r="E40" s="8">
        <v>400000</v>
      </c>
      <c r="F40" s="8">
        <v>800000</v>
      </c>
      <c r="G40" s="8">
        <v>1600000</v>
      </c>
      <c r="H40" s="8">
        <v>1600000</v>
      </c>
      <c r="I40" s="8">
        <v>1600000</v>
      </c>
      <c r="J40" s="8">
        <v>1600000</v>
      </c>
    </row>
    <row r="41" spans="1:10" ht="21" customHeight="1" x14ac:dyDescent="0.25">
      <c r="A41" s="7">
        <f t="shared" si="0"/>
        <v>31</v>
      </c>
      <c r="B41" s="9" t="s">
        <v>33</v>
      </c>
      <c r="C41" s="8">
        <f>35404640+2637400</f>
        <v>38042040</v>
      </c>
      <c r="D41" s="8">
        <v>1902102</v>
      </c>
      <c r="E41" s="8">
        <v>1902102</v>
      </c>
      <c r="F41" s="8">
        <v>3804204</v>
      </c>
      <c r="G41" s="8">
        <v>7608408</v>
      </c>
      <c r="H41" s="8">
        <v>7608408</v>
      </c>
      <c r="I41" s="8">
        <v>7608408</v>
      </c>
      <c r="J41" s="8">
        <v>7608408</v>
      </c>
    </row>
    <row r="42" spans="1:10" ht="21" customHeight="1" x14ac:dyDescent="0.25">
      <c r="A42" s="7">
        <f t="shared" si="0"/>
        <v>32</v>
      </c>
      <c r="B42" s="9" t="s">
        <v>34</v>
      </c>
      <c r="C42" s="8">
        <f>996700</f>
        <v>996700</v>
      </c>
      <c r="D42" s="8">
        <v>49835</v>
      </c>
      <c r="E42" s="8">
        <v>49835</v>
      </c>
      <c r="F42" s="8">
        <v>99670</v>
      </c>
      <c r="G42" s="8">
        <v>199340</v>
      </c>
      <c r="H42" s="8">
        <v>199340</v>
      </c>
      <c r="I42" s="8">
        <v>199340</v>
      </c>
      <c r="J42" s="8">
        <v>199340</v>
      </c>
    </row>
    <row r="43" spans="1:10" ht="21" customHeight="1" x14ac:dyDescent="0.25">
      <c r="A43" s="7">
        <v>33</v>
      </c>
      <c r="B43" s="9" t="s">
        <v>35</v>
      </c>
      <c r="C43" s="8">
        <v>29308819</v>
      </c>
      <c r="D43" s="8">
        <v>1465440.95</v>
      </c>
      <c r="E43" s="8">
        <v>1465440.95</v>
      </c>
      <c r="F43" s="8">
        <v>2930881.9</v>
      </c>
      <c r="G43" s="8">
        <v>5861763.7999999998</v>
      </c>
      <c r="H43" s="8">
        <v>5861763.7999999998</v>
      </c>
      <c r="I43" s="8">
        <v>5861763.7999999998</v>
      </c>
      <c r="J43" s="8">
        <v>5861763.7999999998</v>
      </c>
    </row>
    <row r="44" spans="1:10" ht="21" customHeight="1" x14ac:dyDescent="0.25">
      <c r="A44" s="7">
        <v>34</v>
      </c>
      <c r="B44" s="9" t="s">
        <v>36</v>
      </c>
      <c r="C44" s="8">
        <v>0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</row>
    <row r="45" spans="1:10" ht="21" customHeight="1" x14ac:dyDescent="0.25">
      <c r="A45" s="7">
        <v>35</v>
      </c>
      <c r="B45" s="9" t="s">
        <v>37</v>
      </c>
      <c r="C45" s="8">
        <v>0</v>
      </c>
      <c r="D45" s="8">
        <v>0</v>
      </c>
      <c r="E45" s="8">
        <v>0</v>
      </c>
      <c r="F45" s="8">
        <v>0</v>
      </c>
      <c r="G45" s="8">
        <v>0</v>
      </c>
      <c r="H45" s="8">
        <v>0</v>
      </c>
      <c r="I45" s="8">
        <v>0</v>
      </c>
      <c r="J45" s="8">
        <v>0</v>
      </c>
    </row>
    <row r="46" spans="1:10" ht="21" customHeight="1" x14ac:dyDescent="0.25">
      <c r="A46" s="10"/>
      <c r="B46" s="11" t="s">
        <v>2</v>
      </c>
      <c r="C46" s="12">
        <f>SUM(C11:C45)</f>
        <v>403735137</v>
      </c>
      <c r="D46" s="12">
        <f t="shared" ref="D46:J46" si="1">SUM(D11:D45)</f>
        <v>20186756.850000001</v>
      </c>
      <c r="E46" s="12">
        <f t="shared" si="1"/>
        <v>20186756.850000001</v>
      </c>
      <c r="F46" s="12">
        <f t="shared" si="1"/>
        <v>40373513.700000003</v>
      </c>
      <c r="G46" s="12">
        <f t="shared" si="1"/>
        <v>80747027.400000006</v>
      </c>
      <c r="H46" s="12">
        <f t="shared" si="1"/>
        <v>80747027.400000006</v>
      </c>
      <c r="I46" s="12">
        <f t="shared" si="1"/>
        <v>80747027.400000006</v>
      </c>
      <c r="J46" s="12">
        <f t="shared" si="1"/>
        <v>80747027.400000006</v>
      </c>
    </row>
    <row r="47" spans="1:10" ht="49.5" customHeight="1" x14ac:dyDescent="0.25">
      <c r="A47" s="10"/>
      <c r="B47" s="13" t="s">
        <v>44</v>
      </c>
      <c r="C47" s="14">
        <f>57255100-19124200</f>
        <v>38130900</v>
      </c>
      <c r="D47" s="15">
        <f>C47*5/100</f>
        <v>1906545</v>
      </c>
      <c r="E47" s="15">
        <f>C47*5/100</f>
        <v>1906545</v>
      </c>
      <c r="F47" s="15">
        <f>C47*10/100</f>
        <v>3813090</v>
      </c>
      <c r="G47" s="15">
        <f>C47*20/100</f>
        <v>7626180</v>
      </c>
      <c r="H47" s="15">
        <f>C47*20/100</f>
        <v>7626180</v>
      </c>
      <c r="I47" s="15">
        <f>C47*20/100</f>
        <v>7626180</v>
      </c>
      <c r="J47" s="15">
        <v>7626180</v>
      </c>
    </row>
    <row r="48" spans="1:10" ht="21" customHeight="1" x14ac:dyDescent="0.25">
      <c r="A48" s="10"/>
      <c r="B48" s="16" t="s">
        <v>38</v>
      </c>
      <c r="C48" s="17">
        <f t="shared" ref="C48" si="2">C46+C47</f>
        <v>441866037</v>
      </c>
      <c r="D48" s="17">
        <f>D46+D47</f>
        <v>22093301.850000001</v>
      </c>
      <c r="E48" s="17">
        <f t="shared" ref="E48:J48" si="3">E46+E47</f>
        <v>22093301.850000001</v>
      </c>
      <c r="F48" s="17">
        <f t="shared" si="3"/>
        <v>44186603.700000003</v>
      </c>
      <c r="G48" s="17">
        <f t="shared" si="3"/>
        <v>88373207.400000006</v>
      </c>
      <c r="H48" s="17">
        <f t="shared" si="3"/>
        <v>88373207.400000006</v>
      </c>
      <c r="I48" s="17">
        <f t="shared" si="3"/>
        <v>88373207.400000006</v>
      </c>
      <c r="J48" s="17">
        <f t="shared" si="3"/>
        <v>88373207.400000006</v>
      </c>
    </row>
    <row r="49" spans="4:7" x14ac:dyDescent="0.25">
      <c r="D49" s="1"/>
      <c r="E49" s="1"/>
      <c r="F49" s="1"/>
      <c r="G49" s="1"/>
    </row>
  </sheetData>
  <mergeCells count="8">
    <mergeCell ref="I1:J1"/>
    <mergeCell ref="I2:J2"/>
    <mergeCell ref="I3:J3"/>
    <mergeCell ref="B7:B10"/>
    <mergeCell ref="A7:A10"/>
    <mergeCell ref="C7:C10"/>
    <mergeCell ref="D7:J9"/>
    <mergeCell ref="A5:J5"/>
  </mergeCells>
  <pageMargins left="0.70866141732283472" right="0.70866141732283472" top="0.59055118110236227" bottom="0.74803149606299213" header="0.31496062992125984" footer="0.31496062992125984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оценка реструктуризации</vt:lpstr>
      <vt:lpstr>'оценка реструктуризации'!Заголовки_для_печати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2017-11-15T05:58:53Z</dcterms:modified>
</cp:coreProperties>
</file>